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firstSheet="1" activeTab="5"/>
  </bookViews>
  <sheets>
    <sheet name="Лист 1" sheetId="1" r:id="rId1"/>
    <sheet name="S" sheetId="2" r:id="rId2"/>
    <sheet name="M" sheetId="3" r:id="rId3"/>
    <sheet name="L" sheetId="4" r:id="rId4"/>
    <sheet name="Командные" sheetId="5" r:id="rId5"/>
    <sheet name="дети" sheetId="6" r:id="rId6"/>
    <sheet name="А1" sheetId="7" r:id="rId7"/>
  </sheets>
  <definedNames>
    <definedName name="_xlnm.Print_Area" localSheetId="3">'L'!$A$1:$R$20</definedName>
    <definedName name="_xlnm.Print_Area" localSheetId="0">'Лист 1'!$A$1:$S$36</definedName>
  </definedNames>
  <calcPr fullCalcOnLoad="1"/>
</workbook>
</file>

<file path=xl/sharedStrings.xml><?xml version="1.0" encoding="utf-8"?>
<sst xmlns="http://schemas.openxmlformats.org/spreadsheetml/2006/main" count="708" uniqueCount="258">
  <si>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</si>
  <si>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</si>
  <si>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</si>
  <si>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</si>
  <si>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</si>
  <si>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</si>
  <si>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</si>
  <si>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</si>
  <si>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</si>
  <si>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</si>
  <si>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</si>
  <si>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</si>
  <si>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</si>
  <si>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</si>
  <si>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</si>
  <si>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</si>
  <si>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</si>
  <si>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</si>
  <si>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</si>
  <si>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</si>
  <si>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</si>
  <si>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</si>
  <si>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</si>
  <si>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</si>
  <si>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</si>
  <si>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</si>
  <si>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</si>
  <si>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</si>
  <si>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</si>
  <si>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</si>
  <si>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L</t>
  </si>
  <si>
    <t>ВОКЦ РОСТО</t>
  </si>
  <si>
    <t>M</t>
  </si>
  <si>
    <t>Командное первенство</t>
  </si>
  <si>
    <t>Всего команд</t>
  </si>
  <si>
    <t>малинуа</t>
  </si>
  <si>
    <t>Казанова</t>
  </si>
  <si>
    <t>грюнендаль</t>
  </si>
  <si>
    <t>Пума</t>
  </si>
  <si>
    <t>ирл. сеттер</t>
  </si>
  <si>
    <t>Ульяна</t>
  </si>
  <si>
    <t>Колли д/ш</t>
  </si>
  <si>
    <t>Квиннет</t>
  </si>
  <si>
    <t xml:space="preserve">далматин </t>
  </si>
  <si>
    <t>Жальгирис</t>
  </si>
  <si>
    <t>керри блю т</t>
  </si>
  <si>
    <t>Зорька</t>
  </si>
  <si>
    <t>доберман</t>
  </si>
  <si>
    <t>Джой</t>
  </si>
  <si>
    <t>б/к</t>
  </si>
  <si>
    <t>Альмера</t>
  </si>
  <si>
    <t>Камри</t>
  </si>
  <si>
    <t>бордертерьер</t>
  </si>
  <si>
    <t>Робин Гуд</t>
  </si>
  <si>
    <t>фокстерьер</t>
  </si>
  <si>
    <t>Веселый Роджер</t>
  </si>
  <si>
    <t>шелти</t>
  </si>
  <si>
    <t>Инсайт Лайф</t>
  </si>
  <si>
    <t>цвергшн</t>
  </si>
  <si>
    <t>Арс</t>
  </si>
  <si>
    <t>пудель</t>
  </si>
  <si>
    <t>Ричик</t>
  </si>
  <si>
    <t>р/спан</t>
  </si>
  <si>
    <t>Нора</t>
  </si>
  <si>
    <t>метис</t>
  </si>
  <si>
    <t>Цезарь</t>
  </si>
  <si>
    <t>Чиффа</t>
  </si>
  <si>
    <t>Лисси</t>
  </si>
  <si>
    <t>Орнелла</t>
  </si>
  <si>
    <t xml:space="preserve">шелти </t>
  </si>
  <si>
    <t>Шелли</t>
  </si>
  <si>
    <t>Элси</t>
  </si>
  <si>
    <t>Лаффи</t>
  </si>
  <si>
    <t>д.р.т.</t>
  </si>
  <si>
    <t>Боня</t>
  </si>
  <si>
    <t>Дези</t>
  </si>
  <si>
    <t>Кетти</t>
  </si>
  <si>
    <t>Макс</t>
  </si>
  <si>
    <t>Патриция</t>
  </si>
  <si>
    <t xml:space="preserve"> Джой </t>
  </si>
  <si>
    <t xml:space="preserve">Сусанна </t>
  </si>
  <si>
    <t xml:space="preserve">Чоко Пай </t>
  </si>
  <si>
    <t>такса</t>
  </si>
  <si>
    <t>Честер</t>
  </si>
  <si>
    <t>20 июня 2009 года</t>
  </si>
  <si>
    <t>Коровайкова О.С.</t>
  </si>
  <si>
    <t>Кубок Севера 2009</t>
  </si>
  <si>
    <t>вол.</t>
  </si>
  <si>
    <t xml:space="preserve">Сторожук Ольга       </t>
  </si>
  <si>
    <t>арх</t>
  </si>
  <si>
    <t xml:space="preserve">Перевозчикова Александра </t>
  </si>
  <si>
    <t>сев.</t>
  </si>
  <si>
    <t>чер</t>
  </si>
  <si>
    <t xml:space="preserve">Гречкин  Григорий     </t>
  </si>
  <si>
    <t xml:space="preserve">Коробицына Елена    </t>
  </si>
  <si>
    <t xml:space="preserve">Цегалко Галина    </t>
  </si>
  <si>
    <t xml:space="preserve">Колпаков Сергей   </t>
  </si>
  <si>
    <t xml:space="preserve">Чеблокова Светлана  </t>
  </si>
  <si>
    <t xml:space="preserve">Смирнова Анастасия  </t>
  </si>
  <si>
    <t xml:space="preserve">Ледкова Татьяна     </t>
  </si>
  <si>
    <t xml:space="preserve">Баруздина Елена     </t>
  </si>
  <si>
    <t xml:space="preserve">Корепина Анна        </t>
  </si>
  <si>
    <t xml:space="preserve">Беляева Евгения     </t>
  </si>
  <si>
    <t xml:space="preserve">Левашева Евгения    </t>
  </si>
  <si>
    <t xml:space="preserve">Городилова Светлана </t>
  </si>
  <si>
    <t xml:space="preserve">Левченко Анастасия   </t>
  </si>
  <si>
    <t xml:space="preserve">Харламова Юлия    </t>
  </si>
  <si>
    <t xml:space="preserve">Петров Владимир    </t>
  </si>
  <si>
    <t xml:space="preserve">Харламова Юлия   </t>
  </si>
  <si>
    <t xml:space="preserve">Лысенко Марина   </t>
  </si>
  <si>
    <t xml:space="preserve">АнтоноваЕкатерина    </t>
  </si>
  <si>
    <t xml:space="preserve">КапустинаМария   </t>
  </si>
  <si>
    <t xml:space="preserve">КапустинаМария    </t>
  </si>
  <si>
    <t xml:space="preserve">Денисов Владислав   </t>
  </si>
  <si>
    <t xml:space="preserve">Левченко Анастасия  </t>
  </si>
  <si>
    <t xml:space="preserve">Ушакова Ольга    </t>
  </si>
  <si>
    <t xml:space="preserve">Жильцова Надежда    </t>
  </si>
  <si>
    <t xml:space="preserve">Саукова Екатерина      </t>
  </si>
  <si>
    <t>Вологда-1</t>
  </si>
  <si>
    <t>Корепина Анна</t>
  </si>
  <si>
    <t>Беляева Евгения</t>
  </si>
  <si>
    <t>Левашева Евгения</t>
  </si>
  <si>
    <t>Вологда-2</t>
  </si>
  <si>
    <t>Баруздина Елена</t>
  </si>
  <si>
    <t>Городилова Светлана</t>
  </si>
  <si>
    <t>Сторожук Ольга</t>
  </si>
  <si>
    <t>дети</t>
  </si>
  <si>
    <t>Гречкин  Григорий</t>
  </si>
  <si>
    <t xml:space="preserve">Коробицына Елена </t>
  </si>
  <si>
    <t>Перевозчикова А.</t>
  </si>
  <si>
    <t>Петров Владимир</t>
  </si>
  <si>
    <t>Инсайт</t>
  </si>
  <si>
    <t>Городилова Зоя</t>
  </si>
  <si>
    <t>фокс</t>
  </si>
  <si>
    <t>Роджер</t>
  </si>
  <si>
    <t>АнтоноваЕкатерина</t>
  </si>
  <si>
    <t xml:space="preserve">КапустинаМария </t>
  </si>
  <si>
    <t xml:space="preserve">Денисов Владислав </t>
  </si>
  <si>
    <t xml:space="preserve">Цегалко Галина </t>
  </si>
  <si>
    <t xml:space="preserve">Колпаков Сергей </t>
  </si>
  <si>
    <t>Чеблокова Светлана</t>
  </si>
  <si>
    <t>Ледкова Татьяна</t>
  </si>
  <si>
    <t xml:space="preserve">Левченко Анастасия </t>
  </si>
  <si>
    <t>Лысенко Марина</t>
  </si>
  <si>
    <t xml:space="preserve">Ушакова Ольга </t>
  </si>
  <si>
    <t xml:space="preserve">Жильцова Надежда </t>
  </si>
  <si>
    <t xml:space="preserve">Саукова Екатерина </t>
  </si>
  <si>
    <t>А1</t>
  </si>
  <si>
    <t>сев</t>
  </si>
  <si>
    <t>вол</t>
  </si>
  <si>
    <t>ричик</t>
  </si>
  <si>
    <t>Сагдеев Руслан</t>
  </si>
  <si>
    <t>Сорокин Денис</t>
  </si>
  <si>
    <t>Брюс</t>
  </si>
  <si>
    <t>Федос</t>
  </si>
  <si>
    <t>спаниель</t>
  </si>
  <si>
    <t>Кенв.Белл</t>
  </si>
  <si>
    <t xml:space="preserve">Ог.Дождь </t>
  </si>
  <si>
    <t>Ларионова Светлана</t>
  </si>
  <si>
    <t>Сычева Юлия</t>
  </si>
  <si>
    <t>Галкина Юлия</t>
  </si>
  <si>
    <t>ив</t>
  </si>
  <si>
    <t>Петарда</t>
  </si>
  <si>
    <t>ПраймТайм</t>
  </si>
  <si>
    <t>Летс Гоу</t>
  </si>
  <si>
    <t>Буч</t>
  </si>
  <si>
    <t>Прайм Тайм</t>
  </si>
  <si>
    <t>Фантастика</t>
  </si>
  <si>
    <t>Лисицына Ольга</t>
  </si>
  <si>
    <t>яр</t>
  </si>
  <si>
    <t>Лис</t>
  </si>
  <si>
    <t>Сагдеев руслан</t>
  </si>
  <si>
    <t>Кенв. Белл</t>
  </si>
  <si>
    <t>Петренко Яна</t>
  </si>
  <si>
    <t>Огн. Дождь</t>
  </si>
  <si>
    <t>шпиц</t>
  </si>
  <si>
    <t>Ролс Ройс</t>
  </si>
  <si>
    <t>Иваново -1</t>
  </si>
  <si>
    <t>Иваново-2</t>
  </si>
  <si>
    <t>Иваново-3</t>
  </si>
  <si>
    <t>Белл</t>
  </si>
  <si>
    <t>Дождь</t>
  </si>
  <si>
    <t>Ларионова</t>
  </si>
  <si>
    <t>Сагдеев</t>
  </si>
  <si>
    <t>Сычева</t>
  </si>
  <si>
    <t>Галкина</t>
  </si>
  <si>
    <t>Смирнова Людмила</t>
  </si>
  <si>
    <t>Ириска</t>
  </si>
  <si>
    <t>Зефир</t>
  </si>
  <si>
    <t>Соколова Светлана</t>
  </si>
  <si>
    <t>кос</t>
  </si>
  <si>
    <t>Юман</t>
  </si>
  <si>
    <t>Феня</t>
  </si>
  <si>
    <t>Слепцов Алексей</t>
  </si>
  <si>
    <t>Бабынина Анастасия</t>
  </si>
  <si>
    <t>Старкова Анна</t>
  </si>
  <si>
    <t>рыб</t>
  </si>
  <si>
    <t>кост</t>
  </si>
  <si>
    <t>айджи</t>
  </si>
  <si>
    <t>хлоя</t>
  </si>
  <si>
    <t>макс</t>
  </si>
  <si>
    <t>винни пух</t>
  </si>
  <si>
    <t>жужа</t>
  </si>
  <si>
    <t>лисицына ольга</t>
  </si>
  <si>
    <t>смирнова людмила</t>
  </si>
  <si>
    <t>слепцов алексей</t>
  </si>
  <si>
    <t>петренко яна</t>
  </si>
  <si>
    <t>феня</t>
  </si>
  <si>
    <t>лис</t>
  </si>
  <si>
    <t>зефир</t>
  </si>
  <si>
    <t>ириска</t>
  </si>
  <si>
    <t>дождь</t>
  </si>
  <si>
    <t>1 L</t>
  </si>
  <si>
    <t>1 M</t>
  </si>
  <si>
    <t>1 S</t>
  </si>
  <si>
    <t>хорошо</t>
  </si>
  <si>
    <t>удовл</t>
  </si>
  <si>
    <t>отлично</t>
  </si>
  <si>
    <t>Хлоя</t>
  </si>
  <si>
    <t>Строитель-1 (Северодв.)</t>
  </si>
  <si>
    <t>Строитель-2 (Северодв.)</t>
  </si>
  <si>
    <t>Ярославль + Рыбинск</t>
  </si>
  <si>
    <t>Кострома</t>
  </si>
  <si>
    <t>Череповец-1</t>
  </si>
  <si>
    <t>Череповец-2</t>
  </si>
  <si>
    <t>Жильцова</t>
  </si>
  <si>
    <t>Левченко</t>
  </si>
  <si>
    <t>Саукова</t>
  </si>
  <si>
    <t>Ушакова</t>
  </si>
  <si>
    <t>Колпаков</t>
  </si>
  <si>
    <t>Лисицына</t>
  </si>
  <si>
    <t>Слепцов</t>
  </si>
  <si>
    <t>Бабынина Е.</t>
  </si>
  <si>
    <t>Бабынина А.</t>
  </si>
  <si>
    <t>Соколова</t>
  </si>
  <si>
    <t>Ледкова</t>
  </si>
  <si>
    <t>Харламова</t>
  </si>
  <si>
    <t>Лысенко</t>
  </si>
  <si>
    <t>Чоко Пай</t>
  </si>
  <si>
    <t>Сусанна</t>
  </si>
  <si>
    <t>Айджи</t>
  </si>
  <si>
    <t>Жужа</t>
  </si>
  <si>
    <t>Алмаз</t>
  </si>
  <si>
    <t>Винни</t>
  </si>
  <si>
    <t>камри</t>
  </si>
  <si>
    <t>Рокки</t>
  </si>
  <si>
    <t>Санни</t>
  </si>
  <si>
    <t>Робин</t>
  </si>
  <si>
    <t>орнелла</t>
  </si>
  <si>
    <t>20 июня</t>
  </si>
  <si>
    <t>КУБОК СЕВЕРА 2009</t>
  </si>
  <si>
    <t>Кузнецова Рита</t>
  </si>
  <si>
    <t>Кузнецова рита</t>
  </si>
  <si>
    <t>Смекалова Алена</t>
  </si>
  <si>
    <t>бабынина настя</t>
  </si>
  <si>
    <t>ам.кок</t>
  </si>
  <si>
    <t>Шера</t>
  </si>
  <si>
    <t>Василиса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</si>
</sst>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b/>
      <sz val="13"/>
      <name val="Arial Cyr"/>
      <family val="2"/>
    </font>
    <font>
      <b/>
      <i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2" fillId="7" borderId="1" applyNumberFormat="0" applyAlignment="0" applyProtection="0"/>
    <xf numFmtId="0" fontId="33" fillId="15" borderId="2" applyNumberFormat="0" applyAlignment="0" applyProtection="0"/>
    <xf numFmtId="0" fontId="34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6" fillId="16" borderId="7" applyNumberFormat="0" applyAlignment="0" applyProtection="0"/>
    <xf numFmtId="0" fontId="2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49" fontId="0" fillId="18" borderId="0" xfId="0" applyNumberFormat="1" applyFill="1" applyBorder="1" applyAlignment="1">
      <alignment wrapText="1"/>
    </xf>
    <xf numFmtId="0" fontId="4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18" borderId="11" xfId="0" applyFont="1" applyFill="1" applyBorder="1" applyAlignment="1">
      <alignment horizontal="center" textRotation="90" wrapText="1"/>
    </xf>
    <xf numFmtId="0" fontId="7" fillId="18" borderId="11" xfId="0" applyFont="1" applyFill="1" applyBorder="1" applyAlignment="1">
      <alignment horizontal="center" wrapText="1"/>
    </xf>
    <xf numFmtId="0" fontId="0" fillId="18" borderId="11" xfId="0" applyFont="1" applyFill="1" applyBorder="1" applyAlignment="1">
      <alignment horizontal="centerContinuous" wrapText="1"/>
    </xf>
    <xf numFmtId="0" fontId="0" fillId="18" borderId="12" xfId="0" applyFill="1" applyBorder="1" applyAlignment="1">
      <alignment horizontal="center" wrapText="1"/>
    </xf>
    <xf numFmtId="0" fontId="0" fillId="18" borderId="11" xfId="0" applyFill="1" applyBorder="1" applyAlignment="1">
      <alignment/>
    </xf>
    <xf numFmtId="0" fontId="0" fillId="18" borderId="11" xfId="0" applyFill="1" applyBorder="1" applyAlignment="1">
      <alignment horizontal="center" wrapText="1"/>
    </xf>
    <xf numFmtId="0" fontId="0" fillId="18" borderId="11" xfId="0" applyFill="1" applyBorder="1" applyAlignment="1">
      <alignment horizontal="center" textRotation="255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10" fillId="18" borderId="0" xfId="0" applyFont="1" applyFill="1" applyBorder="1" applyAlignment="1">
      <alignment/>
    </xf>
    <xf numFmtId="0" fontId="11" fillId="18" borderId="0" xfId="0" applyFont="1" applyFill="1" applyBorder="1" applyAlignment="1">
      <alignment/>
    </xf>
    <xf numFmtId="49" fontId="5" fillId="18" borderId="13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18" borderId="0" xfId="0" applyFont="1" applyFill="1" applyBorder="1" applyAlignment="1">
      <alignment/>
    </xf>
    <xf numFmtId="0" fontId="0" fillId="18" borderId="0" xfId="0" applyFill="1" applyBorder="1" applyAlignment="1">
      <alignment horizontal="left"/>
    </xf>
    <xf numFmtId="0" fontId="6" fillId="18" borderId="12" xfId="0" applyFont="1" applyFill="1" applyBorder="1" applyAlignment="1">
      <alignment horizontal="center" wrapText="1"/>
    </xf>
    <xf numFmtId="0" fontId="6" fillId="18" borderId="11" xfId="0" applyFont="1" applyFill="1" applyBorder="1" applyAlignment="1">
      <alignment horizontal="center" wrapText="1"/>
    </xf>
    <xf numFmtId="0" fontId="6" fillId="18" borderId="0" xfId="0" applyFont="1" applyFill="1" applyBorder="1" applyAlignment="1">
      <alignment/>
    </xf>
    <xf numFmtId="0" fontId="7" fillId="18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14" xfId="0" applyNumberFormat="1" applyFill="1" applyBorder="1" applyAlignment="1">
      <alignment horizontal="right"/>
    </xf>
    <xf numFmtId="0" fontId="1" fillId="18" borderId="0" xfId="0" applyFont="1" applyFill="1" applyAlignment="1">
      <alignment/>
    </xf>
    <xf numFmtId="0" fontId="0" fillId="0" borderId="14" xfId="0" applyBorder="1" applyAlignment="1">
      <alignment/>
    </xf>
    <xf numFmtId="49" fontId="9" fillId="0" borderId="16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8" borderId="0" xfId="0" applyNumberFormat="1" applyFill="1" applyBorder="1" applyAlignment="1">
      <alignment vertical="center"/>
    </xf>
    <xf numFmtId="0" fontId="16" fillId="18" borderId="0" xfId="0" applyNumberFormat="1" applyFont="1" applyFill="1" applyBorder="1" applyAlignment="1">
      <alignment vertical="center"/>
    </xf>
    <xf numFmtId="0" fontId="4" fillId="18" borderId="0" xfId="0" applyNumberFormat="1" applyFont="1" applyFill="1" applyBorder="1" applyAlignment="1">
      <alignment vertical="center"/>
    </xf>
    <xf numFmtId="0" fontId="0" fillId="18" borderId="0" xfId="0" applyNumberFormat="1" applyFill="1" applyAlignment="1">
      <alignment vertical="center"/>
    </xf>
    <xf numFmtId="0" fontId="9" fillId="18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7" fillId="18" borderId="0" xfId="0" applyFont="1" applyFill="1" applyBorder="1" applyAlignment="1">
      <alignment/>
    </xf>
    <xf numFmtId="0" fontId="17" fillId="18" borderId="0" xfId="0" applyFont="1" applyFill="1" applyAlignment="1">
      <alignment/>
    </xf>
    <xf numFmtId="0" fontId="18" fillId="18" borderId="0" xfId="0" applyFont="1" applyFill="1" applyBorder="1" applyAlignment="1">
      <alignment/>
    </xf>
    <xf numFmtId="0" fontId="18" fillId="18" borderId="0" xfId="0" applyFont="1" applyFill="1" applyBorder="1" applyAlignment="1">
      <alignment horizontal="left"/>
    </xf>
    <xf numFmtId="0" fontId="0" fillId="18" borderId="10" xfId="0" applyFont="1" applyFill="1" applyBorder="1" applyAlignment="1">
      <alignment horizontal="center" wrapText="1"/>
    </xf>
    <xf numFmtId="0" fontId="19" fillId="18" borderId="0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0" fillId="18" borderId="10" xfId="0" applyFill="1" applyBorder="1" applyAlignment="1">
      <alignment horizontal="center" wrapText="1"/>
    </xf>
    <xf numFmtId="0" fontId="0" fillId="18" borderId="10" xfId="0" applyFill="1" applyBorder="1" applyAlignment="1">
      <alignment horizontal="center" textRotation="255"/>
    </xf>
    <xf numFmtId="0" fontId="5" fillId="18" borderId="10" xfId="0" applyFont="1" applyFill="1" applyBorder="1" applyAlignment="1">
      <alignment horizontal="center" textRotation="90" wrapText="1"/>
    </xf>
    <xf numFmtId="0" fontId="7" fillId="18" borderId="10" xfId="0" applyFont="1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Continuous" wrapText="1"/>
    </xf>
    <xf numFmtId="0" fontId="6" fillId="18" borderId="18" xfId="0" applyFont="1" applyFill="1" applyBorder="1" applyAlignment="1">
      <alignment horizontal="center" wrapText="1"/>
    </xf>
    <xf numFmtId="0" fontId="6" fillId="18" borderId="10" xfId="0" applyFont="1" applyFill="1" applyBorder="1" applyAlignment="1">
      <alignment horizontal="center" wrapText="1"/>
    </xf>
    <xf numFmtId="49" fontId="0" fillId="0" borderId="14" xfId="0" applyNumberFormat="1" applyBorder="1" applyAlignment="1">
      <alignment wrapText="1"/>
    </xf>
    <xf numFmtId="49" fontId="0" fillId="18" borderId="10" xfId="0" applyNumberFormat="1" applyFont="1" applyFill="1" applyBorder="1" applyAlignment="1">
      <alignment horizontal="center" wrapText="1"/>
    </xf>
    <xf numFmtId="0" fontId="0" fillId="18" borderId="10" xfId="0" applyFill="1" applyBorder="1" applyAlignment="1">
      <alignment horizontal="center"/>
    </xf>
    <xf numFmtId="0" fontId="21" fillId="18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49" fontId="5" fillId="0" borderId="0" xfId="0" applyNumberFormat="1" applyFont="1" applyBorder="1" applyAlignment="1">
      <alignment wrapText="1"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4" fillId="18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18" borderId="0" xfId="0" applyFill="1" applyBorder="1" applyAlignment="1">
      <alignment horizontal="center"/>
    </xf>
    <xf numFmtId="2" fontId="0" fillId="18" borderId="0" xfId="0" applyNumberFormat="1" applyFill="1" applyBorder="1" applyAlignment="1">
      <alignment horizontal="right"/>
    </xf>
    <xf numFmtId="0" fontId="1" fillId="18" borderId="0" xfId="0" applyFont="1" applyFill="1" applyBorder="1" applyAlignment="1">
      <alignment horizontal="center"/>
    </xf>
    <xf numFmtId="49" fontId="0" fillId="18" borderId="16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24" fillId="18" borderId="19" xfId="0" applyFont="1" applyFill="1" applyBorder="1" applyAlignment="1">
      <alignment/>
    </xf>
    <xf numFmtId="0" fontId="16" fillId="18" borderId="20" xfId="0" applyNumberFormat="1" applyFont="1" applyFill="1" applyBorder="1" applyAlignment="1">
      <alignment vertical="center"/>
    </xf>
    <xf numFmtId="0" fontId="0" fillId="18" borderId="20" xfId="0" applyNumberFormat="1" applyFill="1" applyBorder="1" applyAlignment="1">
      <alignment vertical="center"/>
    </xf>
    <xf numFmtId="0" fontId="9" fillId="18" borderId="20" xfId="0" applyNumberFormat="1" applyFont="1" applyFill="1" applyBorder="1" applyAlignment="1">
      <alignment vertical="center"/>
    </xf>
    <xf numFmtId="0" fontId="0" fillId="18" borderId="20" xfId="0" applyFill="1" applyBorder="1" applyAlignment="1">
      <alignment/>
    </xf>
    <xf numFmtId="0" fontId="0" fillId="18" borderId="21" xfId="0" applyNumberFormat="1" applyFill="1" applyBorder="1" applyAlignment="1">
      <alignment vertical="center"/>
    </xf>
    <xf numFmtId="0" fontId="0" fillId="18" borderId="22" xfId="0" applyNumberFormat="1" applyFill="1" applyBorder="1" applyAlignment="1">
      <alignment vertical="center"/>
    </xf>
    <xf numFmtId="0" fontId="0" fillId="18" borderId="23" xfId="0" applyNumberFormat="1" applyFill="1" applyBorder="1" applyAlignment="1">
      <alignment vertical="center"/>
    </xf>
    <xf numFmtId="0" fontId="17" fillId="18" borderId="22" xfId="0" applyFont="1" applyFill="1" applyBorder="1" applyAlignment="1">
      <alignment/>
    </xf>
    <xf numFmtId="0" fontId="0" fillId="18" borderId="23" xfId="0" applyFill="1" applyBorder="1" applyAlignment="1">
      <alignment/>
    </xf>
    <xf numFmtId="0" fontId="0" fillId="18" borderId="22" xfId="0" applyFill="1" applyBorder="1" applyAlignment="1">
      <alignment/>
    </xf>
    <xf numFmtId="0" fontId="7" fillId="18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 horizontal="center" wrapText="1"/>
    </xf>
    <xf numFmtId="0" fontId="41" fillId="0" borderId="10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5" fillId="0" borderId="11" xfId="0" applyNumberFormat="1" applyFont="1" applyFill="1" applyBorder="1" applyAlignment="1">
      <alignment/>
    </xf>
    <xf numFmtId="0" fontId="41" fillId="0" borderId="10" xfId="0" applyFont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zoomScalePageLayoutView="0"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27" t="s">
        <v>24</v>
      </c>
      <c r="S1" s="128"/>
      <c r="U1" s="127" t="s">
        <v>24</v>
      </c>
      <c r="V1" s="128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5.7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sheetProtection/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R20" sqref="R20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4.375" style="0" customWidth="1"/>
    <col min="4" max="4" width="11.375" style="0" customWidth="1"/>
    <col min="5" max="5" width="13.75390625" style="0" customWidth="1"/>
    <col min="6" max="8" width="7.125" style="0" customWidth="1"/>
    <col min="9" max="9" width="6.875" style="0" customWidth="1"/>
    <col min="10" max="10" width="2.875" style="0" customWidth="1"/>
    <col min="11" max="12" width="7.75390625" style="0" customWidth="1"/>
    <col min="13" max="14" width="7.375" style="0" customWidth="1"/>
    <col min="15" max="15" width="3.125" style="0" customWidth="1"/>
    <col min="16" max="17" width="8.00390625" style="0" customWidth="1"/>
    <col min="18" max="18" width="3.125" style="0" customWidth="1"/>
  </cols>
  <sheetData>
    <row r="1" spans="1:19" s="61" customFormat="1" ht="26.25" customHeight="1">
      <c r="A1" s="89" t="s">
        <v>29</v>
      </c>
      <c r="B1" s="90" t="s">
        <v>84</v>
      </c>
      <c r="C1" s="57" t="s">
        <v>14</v>
      </c>
      <c r="D1" s="59"/>
      <c r="E1" s="56"/>
      <c r="F1" s="56"/>
      <c r="G1" s="56"/>
      <c r="H1" s="59"/>
      <c r="I1" s="59"/>
      <c r="J1" s="60"/>
      <c r="K1" s="129" t="s">
        <v>86</v>
      </c>
      <c r="L1" s="130"/>
      <c r="M1" s="130"/>
      <c r="N1" s="130"/>
      <c r="O1" s="130"/>
      <c r="P1" s="131"/>
      <c r="Q1" s="5"/>
      <c r="R1" s="59"/>
      <c r="S1" s="62"/>
    </row>
    <row r="2" spans="1:19" s="88" customFormat="1" ht="4.5" customHeight="1">
      <c r="A2" s="59"/>
      <c r="B2" s="5"/>
      <c r="C2" s="5"/>
      <c r="D2" s="58"/>
      <c r="E2" s="56"/>
      <c r="F2" s="56"/>
      <c r="G2" s="56"/>
      <c r="H2" s="59"/>
      <c r="I2" s="59"/>
      <c r="J2" s="60"/>
      <c r="K2" s="56"/>
      <c r="L2" s="56"/>
      <c r="M2" s="56"/>
      <c r="N2" s="56"/>
      <c r="O2" s="56"/>
      <c r="P2" s="56"/>
      <c r="Q2" s="56"/>
      <c r="R2" s="59"/>
      <c r="S2" s="87"/>
    </row>
    <row r="3" spans="1:18" ht="15.75">
      <c r="A3" s="63" t="s">
        <v>18</v>
      </c>
      <c r="B3" s="5"/>
      <c r="C3" s="132" t="s">
        <v>85</v>
      </c>
      <c r="D3" s="132"/>
      <c r="E3" s="132"/>
      <c r="F3" s="5"/>
      <c r="G3" s="4"/>
      <c r="H3" s="4"/>
      <c r="I3" s="64" t="s">
        <v>17</v>
      </c>
      <c r="J3" s="4"/>
      <c r="K3" s="4"/>
      <c r="L3" s="4"/>
      <c r="M3" s="4"/>
      <c r="N3" s="69" t="s">
        <v>31</v>
      </c>
      <c r="O3" s="47"/>
      <c r="P3" s="53"/>
      <c r="Q3" s="5"/>
      <c r="R3" s="4"/>
    </row>
    <row r="4" spans="1:18" ht="12.75">
      <c r="A4" s="5"/>
      <c r="B4" s="5"/>
      <c r="C4" s="5"/>
      <c r="D4" s="5"/>
      <c r="E4" s="5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</row>
    <row r="5" spans="1:18" ht="18">
      <c r="A5" s="5"/>
      <c r="B5" s="5"/>
      <c r="C5" s="5"/>
      <c r="D5" s="5"/>
      <c r="E5" s="5"/>
      <c r="F5" s="68" t="s">
        <v>19</v>
      </c>
      <c r="G5" s="4"/>
      <c r="H5" s="5"/>
      <c r="I5" s="5"/>
      <c r="J5" s="4"/>
      <c r="K5" s="68" t="s">
        <v>9</v>
      </c>
      <c r="L5" s="4"/>
      <c r="M5" s="5"/>
      <c r="N5" s="4"/>
      <c r="O5" s="4"/>
      <c r="P5" s="4"/>
      <c r="Q5" s="4"/>
      <c r="R5" s="4"/>
    </row>
    <row r="6" spans="1:18" ht="13.5" customHeight="1">
      <c r="A6" s="4"/>
      <c r="B6" s="5"/>
      <c r="C6" s="5"/>
      <c r="D6" s="5"/>
      <c r="E6" s="5"/>
      <c r="F6" s="66" t="s">
        <v>25</v>
      </c>
      <c r="G6" s="4"/>
      <c r="H6" s="4"/>
      <c r="I6" s="29">
        <v>158</v>
      </c>
      <c r="J6" s="4"/>
      <c r="K6" s="66" t="s">
        <v>25</v>
      </c>
      <c r="L6" s="4"/>
      <c r="M6" s="4"/>
      <c r="N6" s="29">
        <v>132</v>
      </c>
      <c r="O6" s="4"/>
      <c r="P6" s="4"/>
      <c r="Q6" s="4"/>
      <c r="R6" s="4"/>
    </row>
    <row r="7" spans="1:18" ht="13.5" customHeight="1">
      <c r="A7" s="4"/>
      <c r="B7" s="37" t="s">
        <v>23</v>
      </c>
      <c r="C7" s="83">
        <v>20</v>
      </c>
      <c r="D7" s="5"/>
      <c r="E7" s="5"/>
      <c r="F7" s="66" t="s">
        <v>16</v>
      </c>
      <c r="G7" s="4"/>
      <c r="H7" s="4"/>
      <c r="I7" s="93">
        <v>4</v>
      </c>
      <c r="J7" s="4"/>
      <c r="K7" s="66" t="s">
        <v>16</v>
      </c>
      <c r="L7" s="4"/>
      <c r="M7" s="4"/>
      <c r="N7" s="93">
        <v>4.2</v>
      </c>
      <c r="O7" s="4"/>
      <c r="P7" s="4"/>
      <c r="Q7" s="4"/>
      <c r="R7" s="4"/>
    </row>
    <row r="8" spans="1:18" ht="13.5" customHeight="1">
      <c r="A8" s="4"/>
      <c r="B8" s="5"/>
      <c r="C8" s="5"/>
      <c r="D8" s="5"/>
      <c r="E8" s="5"/>
      <c r="F8" s="65" t="s">
        <v>0</v>
      </c>
      <c r="G8" s="5"/>
      <c r="H8" s="4"/>
      <c r="I8" s="83">
        <v>40</v>
      </c>
      <c r="J8" s="4"/>
      <c r="K8" s="65" t="s">
        <v>0</v>
      </c>
      <c r="L8" s="4"/>
      <c r="M8" s="4"/>
      <c r="N8" s="83">
        <v>31</v>
      </c>
      <c r="O8" s="4"/>
      <c r="P8" s="4"/>
      <c r="Q8" s="4"/>
      <c r="R8" s="91" t="s">
        <v>30</v>
      </c>
    </row>
    <row r="9" spans="1:18" ht="13.5" customHeight="1">
      <c r="A9" s="5"/>
      <c r="B9" s="80" t="s">
        <v>21</v>
      </c>
      <c r="C9" s="5"/>
      <c r="D9" s="4"/>
      <c r="E9" s="4"/>
      <c r="F9" s="63" t="s">
        <v>26</v>
      </c>
      <c r="G9" s="5"/>
      <c r="H9" s="5"/>
      <c r="I9" s="29">
        <v>60</v>
      </c>
      <c r="J9" s="4"/>
      <c r="K9" s="63" t="s">
        <v>26</v>
      </c>
      <c r="L9" s="5"/>
      <c r="M9" s="4"/>
      <c r="N9" s="29">
        <v>47</v>
      </c>
      <c r="O9" s="4"/>
      <c r="P9" s="80" t="s">
        <v>28</v>
      </c>
      <c r="Q9" s="5"/>
      <c r="R9" s="92"/>
    </row>
    <row r="10" spans="1:18" s="77" customFormat="1" ht="75.75">
      <c r="A10" s="72" t="s">
        <v>8</v>
      </c>
      <c r="B10" s="73" t="s">
        <v>12</v>
      </c>
      <c r="C10" s="72" t="s">
        <v>13</v>
      </c>
      <c r="D10" s="67" t="s">
        <v>10</v>
      </c>
      <c r="E10" s="74" t="s">
        <v>11</v>
      </c>
      <c r="F10" s="70" t="s">
        <v>2</v>
      </c>
      <c r="G10" s="79" t="s">
        <v>3</v>
      </c>
      <c r="H10" s="70" t="s">
        <v>4</v>
      </c>
      <c r="I10" s="75" t="s">
        <v>5</v>
      </c>
      <c r="J10" s="71" t="s">
        <v>6</v>
      </c>
      <c r="K10" s="70" t="s">
        <v>2</v>
      </c>
      <c r="L10" s="79" t="s">
        <v>3</v>
      </c>
      <c r="M10" s="70" t="s">
        <v>4</v>
      </c>
      <c r="N10" s="76" t="s">
        <v>5</v>
      </c>
      <c r="O10" s="71" t="s">
        <v>6</v>
      </c>
      <c r="P10" s="78" t="s">
        <v>7</v>
      </c>
      <c r="Q10" s="78" t="s">
        <v>20</v>
      </c>
      <c r="R10" s="72" t="s">
        <v>27</v>
      </c>
    </row>
    <row r="11" spans="1:18" ht="13.5" customHeight="1">
      <c r="A11" s="29">
        <v>1</v>
      </c>
      <c r="B11" s="9" t="s">
        <v>117</v>
      </c>
      <c r="C11" s="38" t="s">
        <v>91</v>
      </c>
      <c r="D11" s="10" t="s">
        <v>82</v>
      </c>
      <c r="E11" s="10" t="s">
        <v>83</v>
      </c>
      <c r="F11" s="24">
        <v>100</v>
      </c>
      <c r="G11" s="85"/>
      <c r="H11" s="3">
        <f aca="true" t="shared" si="0" ref="H11:H30">IF((G11-$I$8)&gt;0,G11-$I$8,0)</f>
        <v>0</v>
      </c>
      <c r="I11" s="3">
        <f>SUM(F11+H11)</f>
        <v>100</v>
      </c>
      <c r="J11" s="82"/>
      <c r="K11" s="24">
        <v>5</v>
      </c>
      <c r="L11" s="85">
        <v>56.89</v>
      </c>
      <c r="M11" s="3">
        <f>IF((L11-$N$8)&gt;0,L11-$N$8,0)</f>
        <v>25.89</v>
      </c>
      <c r="N11" s="3">
        <f>SUM(K11+M11)</f>
        <v>30.89</v>
      </c>
      <c r="O11" s="1"/>
      <c r="P11" s="3">
        <f>SUM(I11+N11)</f>
        <v>130.89</v>
      </c>
      <c r="Q11" s="3">
        <f>SUM(G11+L11)</f>
        <v>56.89</v>
      </c>
      <c r="R11" s="82"/>
    </row>
    <row r="12" spans="1:19" ht="13.5" customHeight="1">
      <c r="A12" s="29">
        <v>2</v>
      </c>
      <c r="B12" s="9" t="s">
        <v>110</v>
      </c>
      <c r="C12" s="38" t="s">
        <v>89</v>
      </c>
      <c r="D12" s="10" t="s">
        <v>73</v>
      </c>
      <c r="E12" s="10" t="s">
        <v>74</v>
      </c>
      <c r="F12" s="24">
        <v>100</v>
      </c>
      <c r="G12" s="85"/>
      <c r="H12" s="3">
        <f t="shared" si="0"/>
        <v>0</v>
      </c>
      <c r="I12" s="3">
        <f aca="true" t="shared" si="1" ref="I12:I21">SUM(F12+H12)</f>
        <v>100</v>
      </c>
      <c r="J12" s="82"/>
      <c r="K12" s="24">
        <v>100</v>
      </c>
      <c r="L12" s="85"/>
      <c r="M12" s="3">
        <f aca="true" t="shared" si="2" ref="M12:M30">IF((L12-$N$8)&gt;0,L12-$N$8,0)</f>
        <v>0</v>
      </c>
      <c r="N12" s="3">
        <f aca="true" t="shared" si="3" ref="N12:N21">SUM(K12+M12)</f>
        <v>100</v>
      </c>
      <c r="O12" s="1"/>
      <c r="P12" s="3">
        <f aca="true" t="shared" si="4" ref="P12:P21">SUM(I12+N12)</f>
        <v>200</v>
      </c>
      <c r="Q12" s="3">
        <f aca="true" t="shared" si="5" ref="Q12:Q21">SUM(G12+L12)</f>
        <v>0</v>
      </c>
      <c r="R12" s="82"/>
      <c r="S12" s="84"/>
    </row>
    <row r="13" spans="1:19" ht="13.5" customHeight="1">
      <c r="A13" s="29">
        <v>3</v>
      </c>
      <c r="B13" s="9" t="s">
        <v>159</v>
      </c>
      <c r="C13" s="38" t="s">
        <v>161</v>
      </c>
      <c r="D13" s="10" t="s">
        <v>175</v>
      </c>
      <c r="E13" s="10" t="s">
        <v>176</v>
      </c>
      <c r="F13" s="24">
        <v>15</v>
      </c>
      <c r="G13" s="85">
        <v>48</v>
      </c>
      <c r="H13" s="3">
        <f t="shared" si="0"/>
        <v>8</v>
      </c>
      <c r="I13" s="3">
        <f t="shared" si="1"/>
        <v>23</v>
      </c>
      <c r="J13" s="82"/>
      <c r="K13" s="24">
        <v>5</v>
      </c>
      <c r="L13" s="85">
        <v>35.78</v>
      </c>
      <c r="M13" s="3">
        <f t="shared" si="2"/>
        <v>4.780000000000001</v>
      </c>
      <c r="N13" s="3">
        <f t="shared" si="3"/>
        <v>9.780000000000001</v>
      </c>
      <c r="O13" s="1"/>
      <c r="P13" s="3">
        <f t="shared" si="4"/>
        <v>32.78</v>
      </c>
      <c r="Q13" s="3">
        <f t="shared" si="5"/>
        <v>83.78</v>
      </c>
      <c r="R13" s="82">
        <v>1</v>
      </c>
      <c r="S13" s="84"/>
    </row>
    <row r="14" spans="1:19" ht="13.5" customHeight="1">
      <c r="A14" s="29">
        <v>4</v>
      </c>
      <c r="B14" s="9" t="s">
        <v>90</v>
      </c>
      <c r="C14" s="38" t="s">
        <v>89</v>
      </c>
      <c r="D14" s="10" t="s">
        <v>69</v>
      </c>
      <c r="E14" s="10" t="s">
        <v>75</v>
      </c>
      <c r="F14" s="24">
        <v>100</v>
      </c>
      <c r="G14" s="85"/>
      <c r="H14" s="3">
        <f t="shared" si="0"/>
        <v>0</v>
      </c>
      <c r="I14" s="3">
        <f t="shared" si="1"/>
        <v>100</v>
      </c>
      <c r="J14" s="82"/>
      <c r="K14" s="24">
        <v>100</v>
      </c>
      <c r="L14" s="85"/>
      <c r="M14" s="3">
        <f t="shared" si="2"/>
        <v>0</v>
      </c>
      <c r="N14" s="3">
        <f t="shared" si="3"/>
        <v>100</v>
      </c>
      <c r="O14" s="1"/>
      <c r="P14" s="3">
        <f t="shared" si="4"/>
        <v>200</v>
      </c>
      <c r="Q14" s="3">
        <f t="shared" si="5"/>
        <v>0</v>
      </c>
      <c r="R14" s="82"/>
      <c r="S14" s="84"/>
    </row>
    <row r="15" spans="1:19" ht="13.5" customHeight="1">
      <c r="A15" s="29">
        <v>5</v>
      </c>
      <c r="B15" s="9" t="s">
        <v>108</v>
      </c>
      <c r="C15" s="38" t="s">
        <v>92</v>
      </c>
      <c r="D15" s="10" t="s">
        <v>69</v>
      </c>
      <c r="E15" s="10" t="s">
        <v>70</v>
      </c>
      <c r="F15" s="24">
        <v>100</v>
      </c>
      <c r="G15" s="85"/>
      <c r="H15" s="3">
        <f t="shared" si="0"/>
        <v>0</v>
      </c>
      <c r="I15" s="3">
        <f t="shared" si="1"/>
        <v>100</v>
      </c>
      <c r="J15" s="82"/>
      <c r="K15" s="24">
        <v>100</v>
      </c>
      <c r="L15" s="85"/>
      <c r="M15" s="3">
        <f t="shared" si="2"/>
        <v>0</v>
      </c>
      <c r="N15" s="3">
        <f t="shared" si="3"/>
        <v>100</v>
      </c>
      <c r="O15" s="1"/>
      <c r="P15" s="3">
        <f t="shared" si="4"/>
        <v>200</v>
      </c>
      <c r="Q15" s="3">
        <f t="shared" si="5"/>
        <v>0</v>
      </c>
      <c r="R15" s="82"/>
      <c r="S15" s="84"/>
    </row>
    <row r="16" spans="1:19" ht="13.5" customHeight="1">
      <c r="A16" s="29">
        <v>6</v>
      </c>
      <c r="B16" s="9" t="s">
        <v>111</v>
      </c>
      <c r="C16" s="38" t="s">
        <v>89</v>
      </c>
      <c r="D16" s="10" t="s">
        <v>69</v>
      </c>
      <c r="E16" s="10" t="s">
        <v>76</v>
      </c>
      <c r="F16" s="24">
        <v>100</v>
      </c>
      <c r="G16" s="85"/>
      <c r="H16" s="3">
        <f t="shared" si="0"/>
        <v>0</v>
      </c>
      <c r="I16" s="3">
        <f t="shared" si="1"/>
        <v>100</v>
      </c>
      <c r="J16" s="82"/>
      <c r="K16" s="24">
        <v>100</v>
      </c>
      <c r="L16" s="85"/>
      <c r="M16" s="3">
        <f t="shared" si="2"/>
        <v>0</v>
      </c>
      <c r="N16" s="3">
        <f t="shared" si="3"/>
        <v>100</v>
      </c>
      <c r="O16" s="1"/>
      <c r="P16" s="3">
        <f t="shared" si="4"/>
        <v>200</v>
      </c>
      <c r="Q16" s="3">
        <f t="shared" si="5"/>
        <v>0</v>
      </c>
      <c r="R16" s="82"/>
      <c r="S16" s="84"/>
    </row>
    <row r="17" spans="1:19" ht="13.5" customHeight="1">
      <c r="A17" s="29">
        <v>7</v>
      </c>
      <c r="B17" s="9" t="s">
        <v>88</v>
      </c>
      <c r="C17" s="38" t="s">
        <v>87</v>
      </c>
      <c r="D17" s="10" t="s">
        <v>58</v>
      </c>
      <c r="E17" s="10" t="s">
        <v>68</v>
      </c>
      <c r="F17" s="24">
        <v>10</v>
      </c>
      <c r="G17" s="85">
        <v>62.44</v>
      </c>
      <c r="H17" s="3">
        <v>100</v>
      </c>
      <c r="I17" s="3">
        <v>100</v>
      </c>
      <c r="J17" s="82"/>
      <c r="K17" s="24">
        <v>100</v>
      </c>
      <c r="L17" s="85"/>
      <c r="M17" s="3">
        <f t="shared" si="2"/>
        <v>0</v>
      </c>
      <c r="N17" s="3">
        <f t="shared" si="3"/>
        <v>100</v>
      </c>
      <c r="O17" s="1"/>
      <c r="P17" s="3">
        <f t="shared" si="4"/>
        <v>200</v>
      </c>
      <c r="Q17" s="3">
        <f t="shared" si="5"/>
        <v>62.44</v>
      </c>
      <c r="R17" s="82"/>
      <c r="S17" s="84"/>
    </row>
    <row r="18" spans="1:19" ht="13.5" customHeight="1">
      <c r="A18" s="29">
        <v>8</v>
      </c>
      <c r="B18" s="9" t="s">
        <v>113</v>
      </c>
      <c r="C18" s="38" t="s">
        <v>89</v>
      </c>
      <c r="D18" s="10" t="s">
        <v>58</v>
      </c>
      <c r="E18" s="10" t="s">
        <v>78</v>
      </c>
      <c r="F18" s="24">
        <v>100</v>
      </c>
      <c r="G18" s="85"/>
      <c r="H18" s="3">
        <f t="shared" si="0"/>
        <v>0</v>
      </c>
      <c r="I18" s="3">
        <f t="shared" si="1"/>
        <v>100</v>
      </c>
      <c r="J18" s="82"/>
      <c r="K18" s="24">
        <v>100</v>
      </c>
      <c r="L18" s="85"/>
      <c r="M18" s="3">
        <f t="shared" si="2"/>
        <v>0</v>
      </c>
      <c r="N18" s="3">
        <f t="shared" si="3"/>
        <v>100</v>
      </c>
      <c r="O18" s="1"/>
      <c r="P18" s="3">
        <f t="shared" si="4"/>
        <v>200</v>
      </c>
      <c r="Q18" s="3">
        <f t="shared" si="5"/>
        <v>0</v>
      </c>
      <c r="R18" s="82"/>
      <c r="S18" s="84"/>
    </row>
    <row r="19" spans="1:19" ht="13.5" customHeight="1">
      <c r="A19" s="29">
        <v>9</v>
      </c>
      <c r="B19" s="9" t="s">
        <v>114</v>
      </c>
      <c r="C19" s="38" t="s">
        <v>91</v>
      </c>
      <c r="D19" s="10" t="s">
        <v>69</v>
      </c>
      <c r="E19" s="10" t="s">
        <v>79</v>
      </c>
      <c r="F19" s="24">
        <v>100</v>
      </c>
      <c r="G19" s="85"/>
      <c r="H19" s="3">
        <f t="shared" si="0"/>
        <v>0</v>
      </c>
      <c r="I19" s="3">
        <f t="shared" si="1"/>
        <v>100</v>
      </c>
      <c r="J19" s="82"/>
      <c r="K19" s="24">
        <v>0</v>
      </c>
      <c r="L19" s="85">
        <v>32.88</v>
      </c>
      <c r="M19" s="3">
        <f t="shared" si="2"/>
        <v>1.8800000000000026</v>
      </c>
      <c r="N19" s="3">
        <f t="shared" si="3"/>
        <v>1.8800000000000026</v>
      </c>
      <c r="O19" s="1"/>
      <c r="P19" s="3">
        <f t="shared" si="4"/>
        <v>101.88</v>
      </c>
      <c r="Q19" s="3">
        <f t="shared" si="5"/>
        <v>32.88</v>
      </c>
      <c r="R19" s="82"/>
      <c r="S19" s="84"/>
    </row>
    <row r="20" spans="1:19" ht="13.5" customHeight="1">
      <c r="A20" s="29">
        <v>10</v>
      </c>
      <c r="B20" s="9" t="s">
        <v>115</v>
      </c>
      <c r="C20" s="38" t="s">
        <v>91</v>
      </c>
      <c r="D20" s="10" t="s">
        <v>58</v>
      </c>
      <c r="E20" s="10" t="s">
        <v>80</v>
      </c>
      <c r="F20" s="24">
        <v>15</v>
      </c>
      <c r="G20" s="85">
        <v>51</v>
      </c>
      <c r="H20" s="3">
        <f t="shared" si="0"/>
        <v>11</v>
      </c>
      <c r="I20" s="3">
        <f t="shared" si="1"/>
        <v>26</v>
      </c>
      <c r="J20" s="82"/>
      <c r="K20" s="24">
        <v>0</v>
      </c>
      <c r="L20" s="85">
        <v>38.03</v>
      </c>
      <c r="M20" s="3">
        <f t="shared" si="2"/>
        <v>7.030000000000001</v>
      </c>
      <c r="N20" s="3">
        <f t="shared" si="3"/>
        <v>7.030000000000001</v>
      </c>
      <c r="O20" s="1"/>
      <c r="P20" s="3">
        <f t="shared" si="4"/>
        <v>33.03</v>
      </c>
      <c r="Q20" s="3">
        <f t="shared" si="5"/>
        <v>89.03</v>
      </c>
      <c r="R20" s="82">
        <v>2</v>
      </c>
      <c r="S20" s="84"/>
    </row>
    <row r="21" spans="1:19" ht="13.5" customHeight="1">
      <c r="A21" s="29">
        <v>11</v>
      </c>
      <c r="B21" s="9" t="s">
        <v>109</v>
      </c>
      <c r="C21" s="38" t="s">
        <v>92</v>
      </c>
      <c r="D21" s="10" t="s">
        <v>60</v>
      </c>
      <c r="E21" s="10" t="s">
        <v>71</v>
      </c>
      <c r="F21" s="24">
        <v>0</v>
      </c>
      <c r="G21" s="85">
        <v>58.3</v>
      </c>
      <c r="H21" s="3">
        <f t="shared" si="0"/>
        <v>18.299999999999997</v>
      </c>
      <c r="I21" s="3">
        <f t="shared" si="1"/>
        <v>18.299999999999997</v>
      </c>
      <c r="J21" s="82"/>
      <c r="K21" s="24">
        <v>5</v>
      </c>
      <c r="L21" s="85">
        <v>53.15</v>
      </c>
      <c r="M21" s="3">
        <f t="shared" si="2"/>
        <v>22.15</v>
      </c>
      <c r="N21" s="3">
        <f t="shared" si="3"/>
        <v>27.15</v>
      </c>
      <c r="O21" s="1"/>
      <c r="P21" s="3">
        <f t="shared" si="4"/>
        <v>45.449999999999996</v>
      </c>
      <c r="Q21" s="3">
        <f t="shared" si="5"/>
        <v>111.44999999999999</v>
      </c>
      <c r="R21" s="82"/>
      <c r="S21" s="84"/>
    </row>
    <row r="22" spans="1:18" ht="13.5" customHeight="1">
      <c r="A22" s="29">
        <v>12</v>
      </c>
      <c r="B22" s="9" t="s">
        <v>109</v>
      </c>
      <c r="C22" s="38" t="s">
        <v>92</v>
      </c>
      <c r="D22" s="10" t="s">
        <v>60</v>
      </c>
      <c r="E22" s="10" t="s">
        <v>72</v>
      </c>
      <c r="F22" s="24">
        <v>100</v>
      </c>
      <c r="G22" s="85"/>
      <c r="H22" s="3">
        <f t="shared" si="0"/>
        <v>0</v>
      </c>
      <c r="I22" s="3">
        <f aca="true" t="shared" si="6" ref="I22:I29">SUM(F22+H22)</f>
        <v>100</v>
      </c>
      <c r="J22" s="82"/>
      <c r="K22" s="24">
        <v>15</v>
      </c>
      <c r="L22" s="85">
        <v>56.47</v>
      </c>
      <c r="M22" s="3">
        <f t="shared" si="2"/>
        <v>25.47</v>
      </c>
      <c r="N22" s="3">
        <f aca="true" t="shared" si="7" ref="N22:N29">SUM(K22+M22)</f>
        <v>40.47</v>
      </c>
      <c r="O22" s="1"/>
      <c r="P22" s="3">
        <f aca="true" t="shared" si="8" ref="P22:P29">SUM(I22+N22)</f>
        <v>140.47</v>
      </c>
      <c r="Q22" s="3">
        <f aca="true" t="shared" si="9" ref="Q22:Q29">SUM(G22+L22)</f>
        <v>56.47</v>
      </c>
      <c r="R22" s="82"/>
    </row>
    <row r="23" spans="1:19" ht="13.5" customHeight="1">
      <c r="A23" s="29">
        <v>13</v>
      </c>
      <c r="B23" s="9" t="s">
        <v>116</v>
      </c>
      <c r="C23" s="38" t="s">
        <v>91</v>
      </c>
      <c r="D23" s="10" t="s">
        <v>58</v>
      </c>
      <c r="E23" s="10" t="s">
        <v>81</v>
      </c>
      <c r="F23" s="24">
        <v>0</v>
      </c>
      <c r="G23" s="85">
        <v>51.5</v>
      </c>
      <c r="H23" s="3">
        <f t="shared" si="0"/>
        <v>11.5</v>
      </c>
      <c r="I23" s="3">
        <f t="shared" si="6"/>
        <v>11.5</v>
      </c>
      <c r="J23" s="82"/>
      <c r="K23" s="24">
        <v>0</v>
      </c>
      <c r="L23" s="85">
        <v>49.6</v>
      </c>
      <c r="M23" s="3">
        <f t="shared" si="2"/>
        <v>18.6</v>
      </c>
      <c r="N23" s="3">
        <f t="shared" si="7"/>
        <v>18.6</v>
      </c>
      <c r="O23" s="1"/>
      <c r="P23" s="3">
        <f t="shared" si="8"/>
        <v>30.1</v>
      </c>
      <c r="Q23" s="3">
        <f t="shared" si="9"/>
        <v>101.1</v>
      </c>
      <c r="R23" s="82"/>
      <c r="S23" s="84"/>
    </row>
    <row r="24" spans="1:18" ht="13.5" customHeight="1">
      <c r="A24" s="29">
        <v>14</v>
      </c>
      <c r="B24" s="1" t="s">
        <v>173</v>
      </c>
      <c r="C24" s="1" t="s">
        <v>161</v>
      </c>
      <c r="D24" s="1" t="s">
        <v>69</v>
      </c>
      <c r="E24" s="1" t="s">
        <v>174</v>
      </c>
      <c r="F24" s="24">
        <v>100</v>
      </c>
      <c r="G24" s="85"/>
      <c r="H24" s="3">
        <f t="shared" si="0"/>
        <v>0</v>
      </c>
      <c r="I24" s="3">
        <f t="shared" si="6"/>
        <v>100</v>
      </c>
      <c r="J24" s="82"/>
      <c r="K24" s="24">
        <v>0</v>
      </c>
      <c r="L24" s="85">
        <v>31.28</v>
      </c>
      <c r="M24" s="3">
        <f t="shared" si="2"/>
        <v>0.28000000000000114</v>
      </c>
      <c r="N24" s="3">
        <f t="shared" si="7"/>
        <v>0.28000000000000114</v>
      </c>
      <c r="O24" s="1"/>
      <c r="P24" s="3">
        <f t="shared" si="8"/>
        <v>100.28</v>
      </c>
      <c r="Q24" s="3">
        <f t="shared" si="9"/>
        <v>31.28</v>
      </c>
      <c r="R24" s="82"/>
    </row>
    <row r="25" spans="1:18" ht="12.75">
      <c r="A25" s="29">
        <v>15</v>
      </c>
      <c r="B25" s="9" t="s">
        <v>112</v>
      </c>
      <c r="C25" s="38" t="s">
        <v>89</v>
      </c>
      <c r="D25" s="10" t="s">
        <v>69</v>
      </c>
      <c r="E25" s="10" t="s">
        <v>77</v>
      </c>
      <c r="F25" s="24">
        <v>100</v>
      </c>
      <c r="G25" s="85"/>
      <c r="H25" s="3">
        <f t="shared" si="0"/>
        <v>0</v>
      </c>
      <c r="I25" s="3">
        <f t="shared" si="6"/>
        <v>100</v>
      </c>
      <c r="J25" s="82"/>
      <c r="K25" s="24">
        <v>100</v>
      </c>
      <c r="L25" s="85"/>
      <c r="M25" s="3">
        <f t="shared" si="2"/>
        <v>0</v>
      </c>
      <c r="N25" s="3">
        <f t="shared" si="7"/>
        <v>100</v>
      </c>
      <c r="O25" s="1"/>
      <c r="P25" s="3">
        <f t="shared" si="8"/>
        <v>200</v>
      </c>
      <c r="Q25" s="3">
        <f t="shared" si="9"/>
        <v>0</v>
      </c>
      <c r="R25" s="82"/>
    </row>
    <row r="26" spans="1:18" ht="12.75">
      <c r="A26" s="29">
        <v>16</v>
      </c>
      <c r="B26" s="1" t="s">
        <v>193</v>
      </c>
      <c r="C26" s="1" t="s">
        <v>196</v>
      </c>
      <c r="D26" s="1" t="s">
        <v>69</v>
      </c>
      <c r="E26" s="1" t="s">
        <v>198</v>
      </c>
      <c r="F26" s="24">
        <v>100</v>
      </c>
      <c r="G26" s="85"/>
      <c r="H26" s="3">
        <f t="shared" si="0"/>
        <v>0</v>
      </c>
      <c r="I26" s="3">
        <f t="shared" si="6"/>
        <v>100</v>
      </c>
      <c r="J26" s="82"/>
      <c r="K26" s="24">
        <v>100</v>
      </c>
      <c r="L26" s="85"/>
      <c r="M26" s="3">
        <f t="shared" si="2"/>
        <v>0</v>
      </c>
      <c r="N26" s="3">
        <f t="shared" si="7"/>
        <v>100</v>
      </c>
      <c r="O26" s="1"/>
      <c r="P26" s="3">
        <f t="shared" si="8"/>
        <v>200</v>
      </c>
      <c r="Q26" s="3">
        <f t="shared" si="9"/>
        <v>0</v>
      </c>
      <c r="R26" s="82"/>
    </row>
    <row r="27" spans="1:18" ht="12.75">
      <c r="A27" s="29">
        <v>17</v>
      </c>
      <c r="B27" s="9" t="s">
        <v>194</v>
      </c>
      <c r="C27" s="38" t="s">
        <v>197</v>
      </c>
      <c r="D27" s="10" t="s">
        <v>69</v>
      </c>
      <c r="E27" s="10" t="s">
        <v>199</v>
      </c>
      <c r="F27" s="24">
        <v>100</v>
      </c>
      <c r="G27" s="85"/>
      <c r="H27" s="3">
        <f t="shared" si="0"/>
        <v>0</v>
      </c>
      <c r="I27" s="3">
        <f t="shared" si="6"/>
        <v>100</v>
      </c>
      <c r="J27" s="82"/>
      <c r="K27" s="24">
        <v>0</v>
      </c>
      <c r="L27" s="85">
        <v>31.9</v>
      </c>
      <c r="M27" s="3">
        <f t="shared" si="2"/>
        <v>0.8999999999999986</v>
      </c>
      <c r="N27" s="3">
        <f t="shared" si="7"/>
        <v>0.8999999999999986</v>
      </c>
      <c r="O27" s="1"/>
      <c r="P27" s="3">
        <f t="shared" si="8"/>
        <v>100.9</v>
      </c>
      <c r="Q27" s="3">
        <f t="shared" si="9"/>
        <v>31.9</v>
      </c>
      <c r="R27" s="82"/>
    </row>
    <row r="28" spans="1:18" ht="12.75">
      <c r="A28" s="29">
        <v>18</v>
      </c>
      <c r="B28" s="9" t="s">
        <v>195</v>
      </c>
      <c r="C28" s="38" t="s">
        <v>197</v>
      </c>
      <c r="D28" s="10" t="s">
        <v>60</v>
      </c>
      <c r="E28" s="10" t="s">
        <v>200</v>
      </c>
      <c r="F28" s="24">
        <v>100</v>
      </c>
      <c r="G28" s="85"/>
      <c r="H28" s="3">
        <f t="shared" si="0"/>
        <v>0</v>
      </c>
      <c r="I28" s="3">
        <f t="shared" si="6"/>
        <v>100</v>
      </c>
      <c r="J28" s="82"/>
      <c r="K28" s="24">
        <v>100</v>
      </c>
      <c r="L28" s="85"/>
      <c r="M28" s="3">
        <f t="shared" si="2"/>
        <v>0</v>
      </c>
      <c r="N28" s="3">
        <f t="shared" si="7"/>
        <v>100</v>
      </c>
      <c r="O28" s="1"/>
      <c r="P28" s="3">
        <f t="shared" si="8"/>
        <v>200</v>
      </c>
      <c r="Q28" s="3">
        <f t="shared" si="9"/>
        <v>0</v>
      </c>
      <c r="R28" s="82"/>
    </row>
    <row r="29" spans="1:18" ht="12.75">
      <c r="A29" s="29">
        <v>19</v>
      </c>
      <c r="B29" s="9" t="s">
        <v>189</v>
      </c>
      <c r="C29" s="38" t="s">
        <v>197</v>
      </c>
      <c r="D29" s="10" t="s">
        <v>60</v>
      </c>
      <c r="E29" s="10" t="s">
        <v>201</v>
      </c>
      <c r="F29" s="24">
        <v>100</v>
      </c>
      <c r="G29" s="85"/>
      <c r="H29" s="3">
        <f t="shared" si="0"/>
        <v>0</v>
      </c>
      <c r="I29" s="3">
        <f t="shared" si="6"/>
        <v>100</v>
      </c>
      <c r="J29" s="82"/>
      <c r="K29" s="24">
        <v>0</v>
      </c>
      <c r="L29" s="85">
        <v>50.81</v>
      </c>
      <c r="M29" s="3">
        <f t="shared" si="2"/>
        <v>19.810000000000002</v>
      </c>
      <c r="N29" s="3">
        <f t="shared" si="7"/>
        <v>19.810000000000002</v>
      </c>
      <c r="O29" s="1"/>
      <c r="P29" s="3">
        <f t="shared" si="8"/>
        <v>119.81</v>
      </c>
      <c r="Q29" s="3">
        <f t="shared" si="9"/>
        <v>50.81</v>
      </c>
      <c r="R29" s="82"/>
    </row>
    <row r="30" spans="1:18" ht="12.75">
      <c r="A30" s="29">
        <v>20</v>
      </c>
      <c r="B30" s="9" t="s">
        <v>193</v>
      </c>
      <c r="C30" s="38" t="s">
        <v>196</v>
      </c>
      <c r="D30" s="10" t="s">
        <v>69</v>
      </c>
      <c r="E30" s="10" t="s">
        <v>202</v>
      </c>
      <c r="F30" s="24">
        <v>20</v>
      </c>
      <c r="G30" s="85">
        <v>52.5</v>
      </c>
      <c r="H30" s="3">
        <f t="shared" si="0"/>
        <v>12.5</v>
      </c>
      <c r="I30" s="3">
        <f>SUM(F30+H30)</f>
        <v>32.5</v>
      </c>
      <c r="J30" s="82"/>
      <c r="K30" s="24">
        <v>100</v>
      </c>
      <c r="L30" s="85"/>
      <c r="M30" s="3">
        <f t="shared" si="2"/>
        <v>0</v>
      </c>
      <c r="N30" s="3">
        <f>SUM(K30+M30)</f>
        <v>100</v>
      </c>
      <c r="O30" s="1"/>
      <c r="P30" s="3">
        <f>SUM(I30+N30)</f>
        <v>132.5</v>
      </c>
      <c r="Q30" s="3">
        <f>SUM(G30+L30)</f>
        <v>52.5</v>
      </c>
      <c r="R30" s="82"/>
    </row>
  </sheetData>
  <sheetProtection/>
  <mergeCells count="2">
    <mergeCell ref="K1:P1"/>
    <mergeCell ref="C3:E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4.375" style="0" customWidth="1"/>
    <col min="4" max="4" width="11.375" style="0" customWidth="1"/>
    <col min="5" max="5" width="13.75390625" style="0" customWidth="1"/>
    <col min="6" max="8" width="7.125" style="0" customWidth="1"/>
    <col min="9" max="9" width="6.875" style="0" customWidth="1"/>
    <col min="10" max="10" width="2.875" style="0" customWidth="1"/>
    <col min="11" max="12" width="7.75390625" style="0" customWidth="1"/>
    <col min="13" max="14" width="7.375" style="0" customWidth="1"/>
    <col min="15" max="15" width="3.125" style="0" customWidth="1"/>
    <col min="16" max="17" width="8.00390625" style="0" customWidth="1"/>
    <col min="18" max="18" width="3.125" style="0" customWidth="1"/>
  </cols>
  <sheetData>
    <row r="1" spans="1:19" s="61" customFormat="1" ht="26.25" customHeight="1">
      <c r="A1" s="89" t="s">
        <v>29</v>
      </c>
      <c r="B1" s="90" t="s">
        <v>84</v>
      </c>
      <c r="C1" s="57" t="s">
        <v>14</v>
      </c>
      <c r="D1" s="59"/>
      <c r="E1" s="56"/>
      <c r="F1" s="56"/>
      <c r="G1" s="56"/>
      <c r="H1" s="59"/>
      <c r="I1" s="59"/>
      <c r="J1" s="60"/>
      <c r="K1" s="129" t="s">
        <v>86</v>
      </c>
      <c r="L1" s="130"/>
      <c r="M1" s="130"/>
      <c r="N1" s="130"/>
      <c r="O1" s="130"/>
      <c r="P1" s="131"/>
      <c r="Q1" s="5"/>
      <c r="R1" s="59"/>
      <c r="S1" s="62"/>
    </row>
    <row r="2" spans="1:19" s="88" customFormat="1" ht="4.5" customHeight="1">
      <c r="A2" s="59"/>
      <c r="B2" s="5"/>
      <c r="C2" s="5"/>
      <c r="D2" s="58"/>
      <c r="E2" s="56"/>
      <c r="F2" s="56"/>
      <c r="G2" s="56"/>
      <c r="H2" s="59"/>
      <c r="I2" s="59"/>
      <c r="J2" s="60"/>
      <c r="K2" s="56"/>
      <c r="L2" s="56"/>
      <c r="M2" s="56"/>
      <c r="N2" s="56"/>
      <c r="O2" s="56"/>
      <c r="P2" s="56"/>
      <c r="Q2" s="56"/>
      <c r="R2" s="59"/>
      <c r="S2" s="87"/>
    </row>
    <row r="3" spans="1:18" ht="15.75">
      <c r="A3" s="63" t="s">
        <v>18</v>
      </c>
      <c r="B3" s="5"/>
      <c r="C3" s="132" t="s">
        <v>85</v>
      </c>
      <c r="D3" s="132"/>
      <c r="E3" s="132"/>
      <c r="F3" s="5"/>
      <c r="G3" s="4"/>
      <c r="H3" s="4"/>
      <c r="I3" s="64" t="s">
        <v>17</v>
      </c>
      <c r="J3" s="4"/>
      <c r="K3" s="4"/>
      <c r="L3" s="4"/>
      <c r="M3" s="4"/>
      <c r="N3" s="69" t="s">
        <v>31</v>
      </c>
      <c r="O3" s="47"/>
      <c r="P3" s="53"/>
      <c r="Q3" s="5"/>
      <c r="R3" s="4"/>
    </row>
    <row r="4" spans="1:18" ht="12.75">
      <c r="A4" s="5"/>
      <c r="B4" s="5"/>
      <c r="C4" s="5"/>
      <c r="D4" s="5"/>
      <c r="E4" s="5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</row>
    <row r="5" spans="1:18" ht="18">
      <c r="A5" s="5"/>
      <c r="B5" s="5"/>
      <c r="C5" s="5"/>
      <c r="D5" s="5"/>
      <c r="E5" s="5"/>
      <c r="F5" s="68" t="s">
        <v>19</v>
      </c>
      <c r="G5" s="4"/>
      <c r="H5" s="5"/>
      <c r="I5" s="5"/>
      <c r="J5" s="4"/>
      <c r="K5" s="68" t="s">
        <v>9</v>
      </c>
      <c r="L5" s="4"/>
      <c r="M5" s="5"/>
      <c r="N5" s="4"/>
      <c r="O5" s="4"/>
      <c r="P5" s="4"/>
      <c r="Q5" s="4"/>
      <c r="R5" s="4"/>
    </row>
    <row r="6" spans="1:18" ht="13.5" customHeight="1">
      <c r="A6" s="4"/>
      <c r="B6" s="5"/>
      <c r="C6" s="5"/>
      <c r="D6" s="5"/>
      <c r="E6" s="5"/>
      <c r="F6" s="66" t="s">
        <v>25</v>
      </c>
      <c r="G6" s="4"/>
      <c r="H6" s="4"/>
      <c r="I6" s="29">
        <v>158</v>
      </c>
      <c r="J6" s="4"/>
      <c r="K6" s="66" t="s">
        <v>25</v>
      </c>
      <c r="L6" s="4"/>
      <c r="M6" s="4"/>
      <c r="N6" s="29">
        <v>132</v>
      </c>
      <c r="O6" s="4"/>
      <c r="P6" s="4"/>
      <c r="Q6" s="4"/>
      <c r="R6" s="4"/>
    </row>
    <row r="7" spans="1:18" ht="13.5" customHeight="1">
      <c r="A7" s="4"/>
      <c r="B7" s="37" t="s">
        <v>23</v>
      </c>
      <c r="C7" s="83">
        <v>14</v>
      </c>
      <c r="D7" s="5"/>
      <c r="E7" s="5"/>
      <c r="F7" s="66" t="s">
        <v>16</v>
      </c>
      <c r="G7" s="4"/>
      <c r="H7" s="4"/>
      <c r="I7" s="93">
        <f>I6/I8</f>
        <v>3.95</v>
      </c>
      <c r="J7" s="4"/>
      <c r="K7" s="66" t="s">
        <v>16</v>
      </c>
      <c r="L7" s="4"/>
      <c r="M7" s="4"/>
      <c r="N7" s="93">
        <f>N6/N8</f>
        <v>4.258064516129032</v>
      </c>
      <c r="O7" s="4"/>
      <c r="P7" s="4"/>
      <c r="Q7" s="4"/>
      <c r="R7" s="4"/>
    </row>
    <row r="8" spans="1:18" ht="13.5" customHeight="1">
      <c r="A8" s="4"/>
      <c r="B8" s="5"/>
      <c r="C8" s="5"/>
      <c r="D8" s="5"/>
      <c r="E8" s="5"/>
      <c r="F8" s="65" t="s">
        <v>0</v>
      </c>
      <c r="G8" s="5"/>
      <c r="H8" s="4"/>
      <c r="I8" s="83">
        <v>40</v>
      </c>
      <c r="J8" s="4"/>
      <c r="K8" s="65" t="s">
        <v>0</v>
      </c>
      <c r="L8" s="4"/>
      <c r="M8" s="4"/>
      <c r="N8" s="83">
        <v>31</v>
      </c>
      <c r="O8" s="4"/>
      <c r="P8" s="4"/>
      <c r="Q8" s="4"/>
      <c r="R8" s="91" t="s">
        <v>32</v>
      </c>
    </row>
    <row r="9" spans="1:18" ht="13.5" customHeight="1">
      <c r="A9" s="5"/>
      <c r="B9" s="80" t="s">
        <v>21</v>
      </c>
      <c r="C9" s="5"/>
      <c r="D9" s="4"/>
      <c r="E9" s="4"/>
      <c r="F9" s="63" t="s">
        <v>26</v>
      </c>
      <c r="G9" s="5"/>
      <c r="H9" s="5"/>
      <c r="I9" s="29">
        <v>60</v>
      </c>
      <c r="J9" s="4"/>
      <c r="K9" s="63" t="s">
        <v>26</v>
      </c>
      <c r="L9" s="5"/>
      <c r="M9" s="4"/>
      <c r="N9" s="29">
        <v>47</v>
      </c>
      <c r="O9" s="4"/>
      <c r="P9" s="80" t="s">
        <v>28</v>
      </c>
      <c r="Q9" s="5"/>
      <c r="R9" s="92"/>
    </row>
    <row r="10" spans="1:18" s="77" customFormat="1" ht="75.75">
      <c r="A10" s="72" t="s">
        <v>8</v>
      </c>
      <c r="B10" s="73" t="s">
        <v>12</v>
      </c>
      <c r="C10" s="72" t="s">
        <v>13</v>
      </c>
      <c r="D10" s="67" t="s">
        <v>10</v>
      </c>
      <c r="E10" s="74" t="s">
        <v>11</v>
      </c>
      <c r="F10" s="70" t="s">
        <v>2</v>
      </c>
      <c r="G10" s="79" t="s">
        <v>3</v>
      </c>
      <c r="H10" s="70" t="s">
        <v>4</v>
      </c>
      <c r="I10" s="75" t="s">
        <v>5</v>
      </c>
      <c r="J10" s="71" t="s">
        <v>6</v>
      </c>
      <c r="K10" s="70" t="s">
        <v>2</v>
      </c>
      <c r="L10" s="79" t="s">
        <v>3</v>
      </c>
      <c r="M10" s="70" t="s">
        <v>4</v>
      </c>
      <c r="N10" s="76" t="s">
        <v>5</v>
      </c>
      <c r="O10" s="71" t="s">
        <v>6</v>
      </c>
      <c r="P10" s="78" t="s">
        <v>7</v>
      </c>
      <c r="Q10" s="78" t="s">
        <v>20</v>
      </c>
      <c r="R10" s="72" t="s">
        <v>27</v>
      </c>
    </row>
    <row r="11" spans="1:18" ht="13.5" customHeight="1">
      <c r="A11" s="29">
        <v>1</v>
      </c>
      <c r="B11" s="9" t="s">
        <v>152</v>
      </c>
      <c r="C11" s="38" t="s">
        <v>161</v>
      </c>
      <c r="D11" s="10" t="s">
        <v>155</v>
      </c>
      <c r="E11" s="10" t="s">
        <v>154</v>
      </c>
      <c r="F11" s="24">
        <v>10</v>
      </c>
      <c r="G11" s="85">
        <v>49</v>
      </c>
      <c r="H11" s="3">
        <f aca="true" t="shared" si="0" ref="H11:H29">IF((G11-$I$8)&gt;0,G11-$I$8,0)</f>
        <v>9</v>
      </c>
      <c r="I11" s="3">
        <f>SUM(F11+H11)</f>
        <v>19</v>
      </c>
      <c r="J11" s="82"/>
      <c r="K11" s="24">
        <v>0</v>
      </c>
      <c r="L11" s="85">
        <v>31.53</v>
      </c>
      <c r="M11" s="3">
        <f>IF((L11-$N$8)&gt;0,L11-$N$8,0)</f>
        <v>0.5300000000000011</v>
      </c>
      <c r="N11" s="3">
        <f>SUM(K11+M11)</f>
        <v>0.5300000000000011</v>
      </c>
      <c r="O11" s="1"/>
      <c r="P11" s="3">
        <f aca="true" t="shared" si="1" ref="P11:P29">SUM(I11+N11)</f>
        <v>19.53</v>
      </c>
      <c r="Q11" s="3">
        <f aca="true" t="shared" si="2" ref="Q11:Q29">SUM(G11+L11)</f>
        <v>80.53</v>
      </c>
      <c r="R11" s="82"/>
    </row>
    <row r="12" spans="1:19" ht="13.5" customHeight="1">
      <c r="A12" s="29">
        <v>2</v>
      </c>
      <c r="B12" s="9" t="s">
        <v>101</v>
      </c>
      <c r="C12" s="38" t="s">
        <v>87</v>
      </c>
      <c r="D12" s="10" t="s">
        <v>54</v>
      </c>
      <c r="E12" s="10" t="s">
        <v>55</v>
      </c>
      <c r="F12" s="24">
        <v>30</v>
      </c>
      <c r="G12" s="85">
        <v>43</v>
      </c>
      <c r="H12" s="3">
        <f t="shared" si="0"/>
        <v>3</v>
      </c>
      <c r="I12" s="3">
        <f aca="true" t="shared" si="3" ref="I12:I29">SUM(F12+H12)</f>
        <v>33</v>
      </c>
      <c r="J12" s="82"/>
      <c r="K12" s="24">
        <v>10</v>
      </c>
      <c r="L12" s="85">
        <v>32.12</v>
      </c>
      <c r="M12" s="3">
        <f aca="true" t="shared" si="4" ref="M12:M29">IF((L12-$N$8)&gt;0,L12-$N$8,0)</f>
        <v>1.1199999999999974</v>
      </c>
      <c r="N12" s="3">
        <f aca="true" t="shared" si="5" ref="N12:N29">SUM(K12+M12)</f>
        <v>11.119999999999997</v>
      </c>
      <c r="O12" s="1"/>
      <c r="P12" s="3">
        <f t="shared" si="1"/>
        <v>44.12</v>
      </c>
      <c r="Q12" s="3">
        <f t="shared" si="2"/>
        <v>75.12</v>
      </c>
      <c r="R12" s="82"/>
      <c r="S12" s="84"/>
    </row>
    <row r="13" spans="1:19" ht="13.5" customHeight="1">
      <c r="A13" s="29">
        <v>3</v>
      </c>
      <c r="B13" s="9" t="s">
        <v>106</v>
      </c>
      <c r="C13" s="38" t="s">
        <v>92</v>
      </c>
      <c r="D13" s="10" t="s">
        <v>56</v>
      </c>
      <c r="E13" s="10" t="s">
        <v>66</v>
      </c>
      <c r="F13" s="24">
        <v>100</v>
      </c>
      <c r="G13" s="85"/>
      <c r="H13" s="3">
        <f t="shared" si="0"/>
        <v>0</v>
      </c>
      <c r="I13" s="3">
        <f t="shared" si="3"/>
        <v>100</v>
      </c>
      <c r="J13" s="82"/>
      <c r="K13" s="24">
        <v>100</v>
      </c>
      <c r="L13" s="85"/>
      <c r="M13" s="3">
        <f t="shared" si="4"/>
        <v>0</v>
      </c>
      <c r="N13" s="3">
        <f t="shared" si="5"/>
        <v>100</v>
      </c>
      <c r="O13" s="1"/>
      <c r="P13" s="3">
        <f t="shared" si="1"/>
        <v>200</v>
      </c>
      <c r="Q13" s="3">
        <f t="shared" si="2"/>
        <v>0</v>
      </c>
      <c r="R13" s="82"/>
      <c r="S13" s="84"/>
    </row>
    <row r="14" spans="1:19" ht="13.5" customHeight="1">
      <c r="A14" s="29">
        <v>4</v>
      </c>
      <c r="B14" s="9" t="s">
        <v>100</v>
      </c>
      <c r="C14" s="38" t="s">
        <v>87</v>
      </c>
      <c r="D14" s="10" t="s">
        <v>52</v>
      </c>
      <c r="E14" s="10" t="s">
        <v>53</v>
      </c>
      <c r="F14" s="24">
        <v>100</v>
      </c>
      <c r="G14" s="85"/>
      <c r="H14" s="3">
        <f t="shared" si="0"/>
        <v>0</v>
      </c>
      <c r="I14" s="3">
        <f t="shared" si="3"/>
        <v>100</v>
      </c>
      <c r="J14" s="82"/>
      <c r="K14" s="24">
        <v>0</v>
      </c>
      <c r="L14" s="85">
        <v>33.12</v>
      </c>
      <c r="M14" s="3">
        <f t="shared" si="4"/>
        <v>2.1199999999999974</v>
      </c>
      <c r="N14" s="3">
        <f t="shared" si="5"/>
        <v>2.1199999999999974</v>
      </c>
      <c r="O14" s="1"/>
      <c r="P14" s="3">
        <f t="shared" si="1"/>
        <v>102.12</v>
      </c>
      <c r="Q14" s="3">
        <f t="shared" si="2"/>
        <v>33.12</v>
      </c>
      <c r="R14" s="82"/>
      <c r="S14" s="84"/>
    </row>
    <row r="15" spans="1:19" ht="13.5" customHeight="1">
      <c r="A15" s="29">
        <v>5</v>
      </c>
      <c r="B15" s="9" t="s">
        <v>104</v>
      </c>
      <c r="C15" s="38" t="s">
        <v>87</v>
      </c>
      <c r="D15" s="10" t="s">
        <v>60</v>
      </c>
      <c r="E15" s="10" t="s">
        <v>61</v>
      </c>
      <c r="F15" s="24">
        <v>100</v>
      </c>
      <c r="G15" s="85"/>
      <c r="H15" s="3">
        <f t="shared" si="0"/>
        <v>0</v>
      </c>
      <c r="I15" s="3">
        <f t="shared" si="3"/>
        <v>100</v>
      </c>
      <c r="J15" s="82"/>
      <c r="K15" s="24">
        <v>100</v>
      </c>
      <c r="L15" s="85"/>
      <c r="M15" s="3">
        <f t="shared" si="4"/>
        <v>0</v>
      </c>
      <c r="N15" s="3">
        <f t="shared" si="5"/>
        <v>100</v>
      </c>
      <c r="O15" s="1"/>
      <c r="P15" s="3">
        <f t="shared" si="1"/>
        <v>200</v>
      </c>
      <c r="Q15" s="3">
        <f t="shared" si="2"/>
        <v>0</v>
      </c>
      <c r="R15" s="82"/>
      <c r="S15" s="84"/>
    </row>
    <row r="16" spans="1:18" ht="13.5" customHeight="1">
      <c r="A16" s="29">
        <v>6</v>
      </c>
      <c r="B16" s="9" t="s">
        <v>90</v>
      </c>
      <c r="C16" s="38" t="s">
        <v>89</v>
      </c>
      <c r="D16" s="10" t="s">
        <v>62</v>
      </c>
      <c r="E16" s="10" t="s">
        <v>63</v>
      </c>
      <c r="F16" s="24">
        <v>100</v>
      </c>
      <c r="G16" s="85"/>
      <c r="H16" s="3">
        <f t="shared" si="0"/>
        <v>0</v>
      </c>
      <c r="I16" s="3">
        <f t="shared" si="3"/>
        <v>100</v>
      </c>
      <c r="J16" s="82"/>
      <c r="K16" s="24">
        <v>100</v>
      </c>
      <c r="L16" s="85"/>
      <c r="M16" s="3">
        <f t="shared" si="4"/>
        <v>0</v>
      </c>
      <c r="N16" s="3">
        <f t="shared" si="5"/>
        <v>100</v>
      </c>
      <c r="O16" s="1"/>
      <c r="P16" s="3">
        <f t="shared" si="1"/>
        <v>200</v>
      </c>
      <c r="Q16" s="3">
        <f t="shared" si="2"/>
        <v>0</v>
      </c>
      <c r="R16" s="82"/>
    </row>
    <row r="17" spans="1:19" ht="13.5" customHeight="1">
      <c r="A17" s="29">
        <v>7</v>
      </c>
      <c r="B17" s="9" t="s">
        <v>107</v>
      </c>
      <c r="C17" s="38" t="s">
        <v>87</v>
      </c>
      <c r="D17" s="10" t="s">
        <v>56</v>
      </c>
      <c r="E17" s="10" t="s">
        <v>67</v>
      </c>
      <c r="F17" s="24">
        <v>100</v>
      </c>
      <c r="G17" s="85"/>
      <c r="H17" s="3">
        <f t="shared" si="0"/>
        <v>0</v>
      </c>
      <c r="I17" s="3">
        <f t="shared" si="3"/>
        <v>100</v>
      </c>
      <c r="J17" s="82"/>
      <c r="K17" s="24">
        <v>100</v>
      </c>
      <c r="L17" s="85"/>
      <c r="M17" s="3">
        <f t="shared" si="4"/>
        <v>0</v>
      </c>
      <c r="N17" s="3">
        <f t="shared" si="5"/>
        <v>100</v>
      </c>
      <c r="O17" s="1"/>
      <c r="P17" s="3">
        <f t="shared" si="1"/>
        <v>200</v>
      </c>
      <c r="Q17" s="3">
        <f t="shared" si="2"/>
        <v>0</v>
      </c>
      <c r="R17" s="82"/>
      <c r="S17" s="84"/>
    </row>
    <row r="18" spans="1:18" ht="13.5" customHeight="1">
      <c r="A18" s="29">
        <v>8</v>
      </c>
      <c r="B18" s="9" t="s">
        <v>103</v>
      </c>
      <c r="C18" s="38" t="s">
        <v>87</v>
      </c>
      <c r="D18" s="10" t="s">
        <v>58</v>
      </c>
      <c r="E18" s="10" t="s">
        <v>59</v>
      </c>
      <c r="F18" s="24">
        <v>25</v>
      </c>
      <c r="G18" s="85">
        <v>44.7</v>
      </c>
      <c r="H18" s="3">
        <f t="shared" si="0"/>
        <v>4.700000000000003</v>
      </c>
      <c r="I18" s="3">
        <f t="shared" si="3"/>
        <v>29.700000000000003</v>
      </c>
      <c r="J18" s="82"/>
      <c r="K18" s="24">
        <v>10</v>
      </c>
      <c r="L18" s="85">
        <v>36.33</v>
      </c>
      <c r="M18" s="3">
        <f t="shared" si="4"/>
        <v>5.329999999999998</v>
      </c>
      <c r="N18" s="3">
        <f t="shared" si="5"/>
        <v>15.329999999999998</v>
      </c>
      <c r="O18" s="1"/>
      <c r="P18" s="3">
        <f t="shared" si="1"/>
        <v>45.03</v>
      </c>
      <c r="Q18" s="3">
        <f t="shared" si="2"/>
        <v>81.03</v>
      </c>
      <c r="R18" s="82"/>
    </row>
    <row r="19" spans="1:18" ht="13.5" customHeight="1">
      <c r="A19" s="29">
        <v>9</v>
      </c>
      <c r="B19" s="9" t="s">
        <v>105</v>
      </c>
      <c r="C19" s="38" t="s">
        <v>91</v>
      </c>
      <c r="D19" s="10" t="s">
        <v>64</v>
      </c>
      <c r="E19" s="10" t="s">
        <v>65</v>
      </c>
      <c r="F19" s="24">
        <v>0</v>
      </c>
      <c r="G19" s="85">
        <v>41.99</v>
      </c>
      <c r="H19" s="3">
        <f t="shared" si="0"/>
        <v>1.990000000000002</v>
      </c>
      <c r="I19" s="3">
        <f t="shared" si="3"/>
        <v>1.990000000000002</v>
      </c>
      <c r="J19" s="82"/>
      <c r="K19" s="24">
        <v>0</v>
      </c>
      <c r="L19" s="85">
        <v>33.89</v>
      </c>
      <c r="M19" s="3">
        <f t="shared" si="4"/>
        <v>2.8900000000000006</v>
      </c>
      <c r="N19" s="3">
        <f t="shared" si="5"/>
        <v>2.8900000000000006</v>
      </c>
      <c r="O19" s="1"/>
      <c r="P19" s="3">
        <f t="shared" si="1"/>
        <v>4.880000000000003</v>
      </c>
      <c r="Q19" s="3">
        <f t="shared" si="2"/>
        <v>75.88</v>
      </c>
      <c r="R19" s="82">
        <v>1</v>
      </c>
    </row>
    <row r="20" spans="1:18" ht="12.75">
      <c r="A20" s="29">
        <v>10</v>
      </c>
      <c r="B20" s="9" t="s">
        <v>171</v>
      </c>
      <c r="C20" s="38" t="s">
        <v>161</v>
      </c>
      <c r="D20" s="10" t="s">
        <v>56</v>
      </c>
      <c r="E20" s="10" t="s">
        <v>172</v>
      </c>
      <c r="F20" s="24">
        <v>5</v>
      </c>
      <c r="G20" s="85">
        <v>43</v>
      </c>
      <c r="H20" s="3">
        <f t="shared" si="0"/>
        <v>3</v>
      </c>
      <c r="I20" s="3">
        <f t="shared" si="3"/>
        <v>8</v>
      </c>
      <c r="J20" s="82"/>
      <c r="K20" s="24">
        <v>0</v>
      </c>
      <c r="L20" s="85">
        <v>33.04</v>
      </c>
      <c r="M20" s="3">
        <f t="shared" si="4"/>
        <v>2.039999999999999</v>
      </c>
      <c r="N20" s="3">
        <f t="shared" si="5"/>
        <v>2.039999999999999</v>
      </c>
      <c r="O20" s="1"/>
      <c r="P20" s="3">
        <f t="shared" si="1"/>
        <v>10.04</v>
      </c>
      <c r="Q20" s="3">
        <f t="shared" si="2"/>
        <v>76.03999999999999</v>
      </c>
      <c r="R20" s="82">
        <v>2</v>
      </c>
    </row>
    <row r="21" spans="1:18" ht="12.75">
      <c r="A21" s="29">
        <v>11</v>
      </c>
      <c r="B21" s="9" t="s">
        <v>102</v>
      </c>
      <c r="C21" s="38" t="s">
        <v>87</v>
      </c>
      <c r="D21" s="10" t="s">
        <v>56</v>
      </c>
      <c r="E21" s="10" t="s">
        <v>57</v>
      </c>
      <c r="F21" s="24">
        <v>100</v>
      </c>
      <c r="G21" s="85"/>
      <c r="H21" s="3">
        <f t="shared" si="0"/>
        <v>0</v>
      </c>
      <c r="I21" s="3">
        <f t="shared" si="3"/>
        <v>100</v>
      </c>
      <c r="J21" s="82"/>
      <c r="K21" s="24">
        <v>0</v>
      </c>
      <c r="L21" s="85">
        <v>29.09</v>
      </c>
      <c r="M21" s="3">
        <f t="shared" si="4"/>
        <v>0</v>
      </c>
      <c r="N21" s="3">
        <f t="shared" si="5"/>
        <v>0</v>
      </c>
      <c r="O21" s="1"/>
      <c r="P21" s="3">
        <f t="shared" si="1"/>
        <v>100</v>
      </c>
      <c r="Q21" s="3">
        <f t="shared" si="2"/>
        <v>29.09</v>
      </c>
      <c r="R21" s="82"/>
    </row>
    <row r="22" spans="1:18" ht="12.75">
      <c r="A22" s="29">
        <v>12</v>
      </c>
      <c r="B22" s="1" t="s">
        <v>168</v>
      </c>
      <c r="C22" s="1" t="s">
        <v>169</v>
      </c>
      <c r="D22" s="1" t="s">
        <v>56</v>
      </c>
      <c r="E22" s="1" t="s">
        <v>170</v>
      </c>
      <c r="F22" s="24">
        <v>0</v>
      </c>
      <c r="G22" s="1">
        <v>43.09</v>
      </c>
      <c r="H22" s="3">
        <f>IF((G22-$I$8)&gt;0,G22-$I$8,0)</f>
        <v>3.0900000000000034</v>
      </c>
      <c r="I22" s="3">
        <v>3.09</v>
      </c>
      <c r="J22" s="82"/>
      <c r="K22" s="24">
        <v>5</v>
      </c>
      <c r="L22" s="85">
        <v>36.87</v>
      </c>
      <c r="M22" s="3">
        <f t="shared" si="4"/>
        <v>5.869999999999997</v>
      </c>
      <c r="N22" s="3">
        <f t="shared" si="5"/>
        <v>10.869999999999997</v>
      </c>
      <c r="O22" s="1"/>
      <c r="P22" s="3">
        <f>SUM(I23+N22)</f>
        <v>13.57</v>
      </c>
      <c r="Q22" s="3">
        <f>SUM(G23+L22)</f>
        <v>79.57</v>
      </c>
      <c r="R22" s="82"/>
    </row>
    <row r="23" spans="1:18" ht="12.75">
      <c r="A23" s="29">
        <v>13</v>
      </c>
      <c r="B23" s="1" t="s">
        <v>186</v>
      </c>
      <c r="C23" s="1" t="s">
        <v>92</v>
      </c>
      <c r="D23" s="1" t="s">
        <v>56</v>
      </c>
      <c r="E23" s="1" t="s">
        <v>187</v>
      </c>
      <c r="F23" s="24">
        <v>0</v>
      </c>
      <c r="G23" s="85">
        <v>42.7</v>
      </c>
      <c r="H23" s="3">
        <f>IF((G23-$I$8)&gt;0,G23-$I$8,0)</f>
        <v>2.700000000000003</v>
      </c>
      <c r="I23" s="3">
        <f>SUM(F22+H23)</f>
        <v>2.700000000000003</v>
      </c>
      <c r="J23" s="82"/>
      <c r="K23" s="24">
        <v>5</v>
      </c>
      <c r="L23" s="85">
        <v>34</v>
      </c>
      <c r="M23" s="3">
        <f t="shared" si="4"/>
        <v>3</v>
      </c>
      <c r="N23" s="3">
        <f t="shared" si="5"/>
        <v>8</v>
      </c>
      <c r="O23" s="1"/>
      <c r="P23" s="3">
        <v>10.7</v>
      </c>
      <c r="Q23" s="3">
        <v>76.7</v>
      </c>
      <c r="R23" s="82">
        <v>3</v>
      </c>
    </row>
    <row r="24" spans="1:18" ht="12.75">
      <c r="A24" s="29">
        <v>14</v>
      </c>
      <c r="B24" s="9" t="s">
        <v>186</v>
      </c>
      <c r="C24" s="38" t="s">
        <v>92</v>
      </c>
      <c r="D24" s="10" t="s">
        <v>56</v>
      </c>
      <c r="E24" s="10" t="s">
        <v>188</v>
      </c>
      <c r="F24" s="24">
        <v>100</v>
      </c>
      <c r="G24" s="85"/>
      <c r="H24" s="3">
        <f t="shared" si="0"/>
        <v>0</v>
      </c>
      <c r="I24" s="3">
        <f t="shared" si="3"/>
        <v>100</v>
      </c>
      <c r="J24" s="82"/>
      <c r="K24" s="24">
        <v>100</v>
      </c>
      <c r="L24" s="85"/>
      <c r="M24" s="3">
        <f t="shared" si="4"/>
        <v>0</v>
      </c>
      <c r="N24" s="3">
        <f t="shared" si="5"/>
        <v>100</v>
      </c>
      <c r="O24" s="1"/>
      <c r="P24" s="3">
        <f t="shared" si="1"/>
        <v>200</v>
      </c>
      <c r="Q24" s="3">
        <f t="shared" si="2"/>
        <v>0</v>
      </c>
      <c r="R24" s="82"/>
    </row>
    <row r="25" spans="1:18" ht="12.75">
      <c r="A25" s="29">
        <v>15</v>
      </c>
      <c r="B25" s="9"/>
      <c r="C25" s="38"/>
      <c r="D25" s="10"/>
      <c r="E25" s="10"/>
      <c r="F25" s="24"/>
      <c r="G25" s="85"/>
      <c r="H25" s="3">
        <f t="shared" si="0"/>
        <v>0</v>
      </c>
      <c r="I25" s="3">
        <f t="shared" si="3"/>
        <v>0</v>
      </c>
      <c r="J25" s="82"/>
      <c r="K25" s="24"/>
      <c r="L25" s="85"/>
      <c r="M25" s="3">
        <f t="shared" si="4"/>
        <v>0</v>
      </c>
      <c r="N25" s="3">
        <f t="shared" si="5"/>
        <v>0</v>
      </c>
      <c r="O25" s="1"/>
      <c r="P25" s="3">
        <f t="shared" si="1"/>
        <v>0</v>
      </c>
      <c r="Q25" s="3">
        <f t="shared" si="2"/>
        <v>0</v>
      </c>
      <c r="R25" s="82"/>
    </row>
    <row r="26" spans="1:18" ht="12.75">
      <c r="A26" s="29">
        <v>16</v>
      </c>
      <c r="B26" s="9"/>
      <c r="C26" s="38"/>
      <c r="D26" s="10"/>
      <c r="E26" s="10"/>
      <c r="F26" s="24"/>
      <c r="G26" s="85"/>
      <c r="H26" s="3">
        <f t="shared" si="0"/>
        <v>0</v>
      </c>
      <c r="I26" s="3">
        <f t="shared" si="3"/>
        <v>0</v>
      </c>
      <c r="J26" s="82"/>
      <c r="K26" s="24"/>
      <c r="L26" s="85"/>
      <c r="M26" s="3">
        <f t="shared" si="4"/>
        <v>0</v>
      </c>
      <c r="N26" s="3">
        <f t="shared" si="5"/>
        <v>0</v>
      </c>
      <c r="O26" s="1"/>
      <c r="P26" s="3">
        <f t="shared" si="1"/>
        <v>0</v>
      </c>
      <c r="Q26" s="3">
        <f t="shared" si="2"/>
        <v>0</v>
      </c>
      <c r="R26" s="82"/>
    </row>
    <row r="27" spans="1:18" ht="12.75">
      <c r="A27" s="29">
        <v>17</v>
      </c>
      <c r="B27" s="9"/>
      <c r="C27" s="38"/>
      <c r="D27" s="10"/>
      <c r="E27" s="10"/>
      <c r="F27" s="24"/>
      <c r="G27" s="85"/>
      <c r="H27" s="3">
        <f t="shared" si="0"/>
        <v>0</v>
      </c>
      <c r="I27" s="3">
        <f t="shared" si="3"/>
        <v>0</v>
      </c>
      <c r="J27" s="82"/>
      <c r="K27" s="24"/>
      <c r="L27" s="85"/>
      <c r="M27" s="3">
        <f t="shared" si="4"/>
        <v>0</v>
      </c>
      <c r="N27" s="3">
        <f t="shared" si="5"/>
        <v>0</v>
      </c>
      <c r="O27" s="1"/>
      <c r="P27" s="3">
        <f t="shared" si="1"/>
        <v>0</v>
      </c>
      <c r="Q27" s="3">
        <f t="shared" si="2"/>
        <v>0</v>
      </c>
      <c r="R27" s="82"/>
    </row>
    <row r="28" spans="1:18" ht="12.75">
      <c r="A28" s="29">
        <v>18</v>
      </c>
      <c r="B28" s="9"/>
      <c r="C28" s="38"/>
      <c r="D28" s="10"/>
      <c r="E28" s="10"/>
      <c r="F28" s="24"/>
      <c r="G28" s="85"/>
      <c r="H28" s="3">
        <f>IF((G28-$I$8)&gt;0,G28-$I$8,0)</f>
        <v>0</v>
      </c>
      <c r="I28" s="3">
        <f t="shared" si="3"/>
        <v>0</v>
      </c>
      <c r="J28" s="82"/>
      <c r="K28" s="24"/>
      <c r="L28" s="85"/>
      <c r="M28" s="3">
        <f t="shared" si="4"/>
        <v>0</v>
      </c>
      <c r="N28" s="3">
        <f t="shared" si="5"/>
        <v>0</v>
      </c>
      <c r="O28" s="1"/>
      <c r="P28" s="3">
        <f t="shared" si="1"/>
        <v>0</v>
      </c>
      <c r="Q28" s="3">
        <f t="shared" si="2"/>
        <v>0</v>
      </c>
      <c r="R28" s="82"/>
    </row>
    <row r="29" spans="1:18" ht="12.75">
      <c r="A29" s="29">
        <v>19</v>
      </c>
      <c r="B29" s="9"/>
      <c r="C29" s="38"/>
      <c r="D29" s="10"/>
      <c r="E29" s="10"/>
      <c r="F29" s="24"/>
      <c r="G29" s="85"/>
      <c r="H29" s="3">
        <f t="shared" si="0"/>
        <v>0</v>
      </c>
      <c r="I29" s="3">
        <f t="shared" si="3"/>
        <v>0</v>
      </c>
      <c r="J29" s="82"/>
      <c r="K29" s="24"/>
      <c r="L29" s="85"/>
      <c r="M29" s="3">
        <f t="shared" si="4"/>
        <v>0</v>
      </c>
      <c r="N29" s="3">
        <f t="shared" si="5"/>
        <v>0</v>
      </c>
      <c r="O29" s="1"/>
      <c r="P29" s="3">
        <f t="shared" si="1"/>
        <v>0</v>
      </c>
      <c r="Q29" s="3">
        <f t="shared" si="2"/>
        <v>0</v>
      </c>
      <c r="R29" s="82"/>
    </row>
  </sheetData>
  <sheetProtection/>
  <mergeCells count="2">
    <mergeCell ref="K1:P1"/>
    <mergeCell ref="C3:E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1"/>
  <dimension ref="A1:S29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4.375" style="0" customWidth="1"/>
    <col min="4" max="4" width="11.375" style="0" customWidth="1"/>
    <col min="5" max="5" width="13.75390625" style="0" customWidth="1"/>
    <col min="6" max="8" width="7.125" style="0" customWidth="1"/>
    <col min="9" max="9" width="6.875" style="0" customWidth="1"/>
    <col min="10" max="10" width="2.875" style="0" customWidth="1"/>
    <col min="11" max="12" width="7.75390625" style="0" customWidth="1"/>
    <col min="13" max="14" width="7.375" style="0" customWidth="1"/>
    <col min="15" max="15" width="3.125" style="0" customWidth="1"/>
    <col min="16" max="17" width="8.00390625" style="0" customWidth="1"/>
    <col min="18" max="18" width="3.125" style="0" customWidth="1"/>
  </cols>
  <sheetData>
    <row r="1" spans="1:19" s="61" customFormat="1" ht="26.25" customHeight="1">
      <c r="A1" s="89" t="s">
        <v>29</v>
      </c>
      <c r="B1" s="90" t="s">
        <v>84</v>
      </c>
      <c r="C1" s="57" t="s">
        <v>14</v>
      </c>
      <c r="D1" s="59"/>
      <c r="E1" s="56"/>
      <c r="F1" s="56"/>
      <c r="G1" s="56"/>
      <c r="H1" s="59"/>
      <c r="I1" s="59"/>
      <c r="J1" s="60"/>
      <c r="K1" s="129" t="s">
        <v>86</v>
      </c>
      <c r="L1" s="130"/>
      <c r="M1" s="130"/>
      <c r="N1" s="130"/>
      <c r="O1" s="130"/>
      <c r="P1" s="131"/>
      <c r="Q1" s="5"/>
      <c r="R1" s="59"/>
      <c r="S1" s="62"/>
    </row>
    <row r="2" spans="1:19" s="88" customFormat="1" ht="4.5" customHeight="1">
      <c r="A2" s="59"/>
      <c r="B2" s="5"/>
      <c r="C2" s="5"/>
      <c r="D2" s="58"/>
      <c r="E2" s="56"/>
      <c r="F2" s="56"/>
      <c r="G2" s="56"/>
      <c r="H2" s="59"/>
      <c r="I2" s="59"/>
      <c r="J2" s="60"/>
      <c r="K2" s="56"/>
      <c r="L2" s="56"/>
      <c r="M2" s="56"/>
      <c r="N2" s="56"/>
      <c r="O2" s="56"/>
      <c r="P2" s="56"/>
      <c r="Q2" s="56"/>
      <c r="R2" s="59"/>
      <c r="S2" s="87"/>
    </row>
    <row r="3" spans="1:18" ht="15.75">
      <c r="A3" s="63" t="s">
        <v>18</v>
      </c>
      <c r="B3" s="5"/>
      <c r="C3" s="132" t="s">
        <v>85</v>
      </c>
      <c r="D3" s="132"/>
      <c r="E3" s="132"/>
      <c r="F3" s="5"/>
      <c r="G3" s="4"/>
      <c r="H3" s="4"/>
      <c r="I3" s="64" t="s">
        <v>17</v>
      </c>
      <c r="J3" s="4"/>
      <c r="K3" s="4"/>
      <c r="L3" s="4"/>
      <c r="M3" s="4"/>
      <c r="N3" s="69" t="s">
        <v>31</v>
      </c>
      <c r="O3" s="47"/>
      <c r="P3" s="53"/>
      <c r="Q3" s="5"/>
      <c r="R3" s="4"/>
    </row>
    <row r="4" spans="1:18" ht="12.75">
      <c r="A4" s="5"/>
      <c r="B4" s="5"/>
      <c r="C4" s="5"/>
      <c r="D4" s="5"/>
      <c r="E4" s="5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</row>
    <row r="5" spans="1:18" ht="18">
      <c r="A5" s="5"/>
      <c r="B5" s="5"/>
      <c r="C5" s="5"/>
      <c r="D5" s="5"/>
      <c r="E5" s="5"/>
      <c r="F5" s="68" t="s">
        <v>19</v>
      </c>
      <c r="G5" s="4"/>
      <c r="H5" s="5"/>
      <c r="I5" s="5"/>
      <c r="J5" s="4"/>
      <c r="K5" s="68" t="s">
        <v>9</v>
      </c>
      <c r="L5" s="4"/>
      <c r="M5" s="5"/>
      <c r="N5" s="4"/>
      <c r="O5" s="4"/>
      <c r="P5" s="4"/>
      <c r="Q5" s="4"/>
      <c r="R5" s="4"/>
    </row>
    <row r="6" spans="1:18" ht="13.5" customHeight="1">
      <c r="A6" s="4"/>
      <c r="B6" s="5"/>
      <c r="C6" s="5"/>
      <c r="D6" s="5"/>
      <c r="E6" s="5"/>
      <c r="F6" s="66" t="s">
        <v>25</v>
      </c>
      <c r="G6" s="4"/>
      <c r="H6" s="4"/>
      <c r="I6" s="29">
        <v>158</v>
      </c>
      <c r="J6" s="4"/>
      <c r="K6" s="66" t="s">
        <v>25</v>
      </c>
      <c r="L6" s="4"/>
      <c r="M6" s="4"/>
      <c r="N6" s="29">
        <v>132</v>
      </c>
      <c r="O6" s="4"/>
      <c r="P6" s="4"/>
      <c r="Q6" s="4"/>
      <c r="R6" s="4"/>
    </row>
    <row r="7" spans="1:18" ht="13.5" customHeight="1">
      <c r="A7" s="4"/>
      <c r="B7" s="37" t="s">
        <v>23</v>
      </c>
      <c r="C7" s="83">
        <v>16</v>
      </c>
      <c r="D7" s="5"/>
      <c r="E7" s="5"/>
      <c r="F7" s="66" t="s">
        <v>16</v>
      </c>
      <c r="G7" s="4"/>
      <c r="H7" s="4"/>
      <c r="I7" s="93">
        <f>I6/I8</f>
        <v>3.95</v>
      </c>
      <c r="J7" s="4"/>
      <c r="K7" s="66" t="s">
        <v>16</v>
      </c>
      <c r="L7" s="4"/>
      <c r="M7" s="4"/>
      <c r="N7" s="93">
        <f>N6/N8</f>
        <v>4.258064516129032</v>
      </c>
      <c r="O7" s="4"/>
      <c r="P7" s="4"/>
      <c r="Q7" s="4"/>
      <c r="R7" s="4"/>
    </row>
    <row r="8" spans="1:18" ht="13.5" customHeight="1">
      <c r="A8" s="4"/>
      <c r="B8" s="5"/>
      <c r="C8" s="5"/>
      <c r="D8" s="5"/>
      <c r="E8" s="5"/>
      <c r="F8" s="65" t="s">
        <v>0</v>
      </c>
      <c r="G8" s="5"/>
      <c r="H8" s="4"/>
      <c r="I8" s="83">
        <v>40</v>
      </c>
      <c r="J8" s="4"/>
      <c r="K8" s="65" t="s">
        <v>0</v>
      </c>
      <c r="L8" s="4"/>
      <c r="M8" s="4"/>
      <c r="N8" s="83">
        <v>31</v>
      </c>
      <c r="O8" s="4"/>
      <c r="P8" s="4"/>
      <c r="Q8" s="4"/>
      <c r="R8" s="91" t="s">
        <v>30</v>
      </c>
    </row>
    <row r="9" spans="1:18" ht="13.5" customHeight="1">
      <c r="A9" s="5"/>
      <c r="B9" s="80" t="s">
        <v>21</v>
      </c>
      <c r="C9" s="5"/>
      <c r="D9" s="4"/>
      <c r="E9" s="4"/>
      <c r="F9" s="63" t="s">
        <v>26</v>
      </c>
      <c r="G9" s="5"/>
      <c r="H9" s="5"/>
      <c r="I9" s="29">
        <v>60</v>
      </c>
      <c r="J9" s="4"/>
      <c r="K9" s="63" t="s">
        <v>26</v>
      </c>
      <c r="L9" s="5"/>
      <c r="M9" s="4"/>
      <c r="N9" s="118">
        <v>47</v>
      </c>
      <c r="O9" s="4"/>
      <c r="P9" s="80" t="s">
        <v>28</v>
      </c>
      <c r="Q9" s="5"/>
      <c r="R9" s="92"/>
    </row>
    <row r="10" spans="1:18" s="77" customFormat="1" ht="75.75">
      <c r="A10" s="72" t="s">
        <v>8</v>
      </c>
      <c r="B10" s="73" t="s">
        <v>12</v>
      </c>
      <c r="C10" s="72" t="s">
        <v>13</v>
      </c>
      <c r="D10" s="67" t="s">
        <v>10</v>
      </c>
      <c r="E10" s="74" t="s">
        <v>11</v>
      </c>
      <c r="F10" s="70" t="s">
        <v>2</v>
      </c>
      <c r="G10" s="79" t="s">
        <v>3</v>
      </c>
      <c r="H10" s="70" t="s">
        <v>4</v>
      </c>
      <c r="I10" s="75" t="s">
        <v>5</v>
      </c>
      <c r="J10" s="71" t="s">
        <v>6</v>
      </c>
      <c r="K10" s="70" t="s">
        <v>2</v>
      </c>
      <c r="L10" s="79" t="s">
        <v>3</v>
      </c>
      <c r="M10" s="70" t="s">
        <v>4</v>
      </c>
      <c r="N10" s="76" t="s">
        <v>5</v>
      </c>
      <c r="O10" s="71" t="s">
        <v>6</v>
      </c>
      <c r="P10" s="78" t="s">
        <v>7</v>
      </c>
      <c r="Q10" s="78" t="s">
        <v>20</v>
      </c>
      <c r="R10" s="72" t="s">
        <v>27</v>
      </c>
    </row>
    <row r="11" spans="1:18" ht="13.5" customHeight="1">
      <c r="A11" s="29">
        <v>1</v>
      </c>
      <c r="B11" s="9" t="s">
        <v>93</v>
      </c>
      <c r="C11" s="38" t="s">
        <v>89</v>
      </c>
      <c r="D11" s="10" t="s">
        <v>35</v>
      </c>
      <c r="E11" s="10" t="s">
        <v>36</v>
      </c>
      <c r="F11" s="24">
        <v>100</v>
      </c>
      <c r="G11" s="85"/>
      <c r="H11" s="3">
        <f aca="true" t="shared" si="0" ref="H11:H29">IF((G11-$I$8)&gt;0,G11-$I$8,0)</f>
        <v>0</v>
      </c>
      <c r="I11" s="3">
        <f>SUM(F11+H11)</f>
        <v>100</v>
      </c>
      <c r="J11" s="82"/>
      <c r="K11" s="24">
        <v>100</v>
      </c>
      <c r="L11" s="85"/>
      <c r="M11" s="3">
        <f>IF((L11-$N$8)&gt;0,L11-$N$8,0)</f>
        <v>0</v>
      </c>
      <c r="N11" s="3">
        <f>SUM(K11+M11)</f>
        <v>100</v>
      </c>
      <c r="O11" s="1"/>
      <c r="P11" s="3">
        <f aca="true" t="shared" si="1" ref="P11:P29">SUM(I11+N11)</f>
        <v>200</v>
      </c>
      <c r="Q11" s="3">
        <f aca="true" t="shared" si="2" ref="Q11:Q29">SUM(G11+L11)</f>
        <v>0</v>
      </c>
      <c r="R11" s="82"/>
    </row>
    <row r="12" spans="1:19" ht="13.5" customHeight="1">
      <c r="A12" s="29">
        <v>2</v>
      </c>
      <c r="B12" s="9" t="s">
        <v>99</v>
      </c>
      <c r="C12" s="38" t="s">
        <v>92</v>
      </c>
      <c r="D12" s="10" t="s">
        <v>49</v>
      </c>
      <c r="E12" s="10" t="s">
        <v>50</v>
      </c>
      <c r="F12" s="24">
        <v>0</v>
      </c>
      <c r="G12" s="85">
        <v>38.3</v>
      </c>
      <c r="H12" s="3">
        <f t="shared" si="0"/>
        <v>0</v>
      </c>
      <c r="I12" s="3">
        <f aca="true" t="shared" si="3" ref="I12:I29">SUM(F12+H12)</f>
        <v>0</v>
      </c>
      <c r="J12" s="82"/>
      <c r="K12" s="24">
        <v>0</v>
      </c>
      <c r="L12" s="85">
        <v>30.5</v>
      </c>
      <c r="M12" s="3">
        <f aca="true" t="shared" si="4" ref="M12:M29">IF((L12-$N$8)&gt;0,L12-$N$8,0)</f>
        <v>0</v>
      </c>
      <c r="N12" s="3">
        <f aca="true" t="shared" si="5" ref="N12:N29">SUM(K12+M12)</f>
        <v>0</v>
      </c>
      <c r="O12" s="1"/>
      <c r="P12" s="3">
        <f t="shared" si="1"/>
        <v>0</v>
      </c>
      <c r="Q12" s="3">
        <f t="shared" si="2"/>
        <v>68.8</v>
      </c>
      <c r="R12" s="82">
        <v>1</v>
      </c>
      <c r="S12" s="84"/>
    </row>
    <row r="13" spans="1:19" ht="13.5" customHeight="1">
      <c r="A13" s="29">
        <v>3</v>
      </c>
      <c r="B13" s="9" t="s">
        <v>151</v>
      </c>
      <c r="C13" s="38" t="s">
        <v>161</v>
      </c>
      <c r="D13" s="10" t="s">
        <v>49</v>
      </c>
      <c r="E13" s="10" t="s">
        <v>153</v>
      </c>
      <c r="F13" s="24">
        <v>25</v>
      </c>
      <c r="G13" s="85">
        <v>39</v>
      </c>
      <c r="H13" s="3">
        <f t="shared" si="0"/>
        <v>0</v>
      </c>
      <c r="I13" s="3">
        <f t="shared" si="3"/>
        <v>25</v>
      </c>
      <c r="J13" s="82"/>
      <c r="K13" s="24">
        <v>25</v>
      </c>
      <c r="L13" s="85">
        <v>28</v>
      </c>
      <c r="M13" s="3">
        <f t="shared" si="4"/>
        <v>0</v>
      </c>
      <c r="N13" s="3">
        <f t="shared" si="5"/>
        <v>25</v>
      </c>
      <c r="O13" s="1"/>
      <c r="P13" s="3">
        <f t="shared" si="1"/>
        <v>50</v>
      </c>
      <c r="Q13" s="3">
        <f t="shared" si="2"/>
        <v>67</v>
      </c>
      <c r="R13" s="82"/>
      <c r="S13" s="84"/>
    </row>
    <row r="14" spans="1:19" ht="13.5" customHeight="1">
      <c r="A14" s="29">
        <v>4</v>
      </c>
      <c r="B14" s="9" t="s">
        <v>96</v>
      </c>
      <c r="C14" s="38" t="s">
        <v>91</v>
      </c>
      <c r="D14" s="10" t="s">
        <v>43</v>
      </c>
      <c r="E14" s="10" t="s">
        <v>44</v>
      </c>
      <c r="F14" s="24">
        <v>100</v>
      </c>
      <c r="G14" s="85"/>
      <c r="H14" s="3">
        <f t="shared" si="0"/>
        <v>0</v>
      </c>
      <c r="I14" s="3">
        <f t="shared" si="3"/>
        <v>100</v>
      </c>
      <c r="J14" s="82"/>
      <c r="K14" s="24">
        <v>100</v>
      </c>
      <c r="L14" s="85"/>
      <c r="M14" s="3">
        <f t="shared" si="4"/>
        <v>0</v>
      </c>
      <c r="N14" s="3">
        <f t="shared" si="5"/>
        <v>100</v>
      </c>
      <c r="O14" s="1"/>
      <c r="P14" s="3">
        <f t="shared" si="1"/>
        <v>200</v>
      </c>
      <c r="Q14" s="3">
        <f t="shared" si="2"/>
        <v>0</v>
      </c>
      <c r="R14" s="82"/>
      <c r="S14" s="84"/>
    </row>
    <row r="15" spans="1:19" ht="13.5" customHeight="1">
      <c r="A15" s="29">
        <v>5</v>
      </c>
      <c r="B15" s="9" t="s">
        <v>98</v>
      </c>
      <c r="C15" s="38" t="s">
        <v>92</v>
      </c>
      <c r="D15" s="10" t="s">
        <v>47</v>
      </c>
      <c r="E15" s="10" t="s">
        <v>48</v>
      </c>
      <c r="F15" s="24">
        <v>100</v>
      </c>
      <c r="G15" s="85"/>
      <c r="H15" s="3">
        <f t="shared" si="0"/>
        <v>0</v>
      </c>
      <c r="I15" s="3">
        <f t="shared" si="3"/>
        <v>100</v>
      </c>
      <c r="J15" s="82"/>
      <c r="K15" s="24">
        <v>100</v>
      </c>
      <c r="L15" s="85"/>
      <c r="M15" s="3">
        <f t="shared" si="4"/>
        <v>0</v>
      </c>
      <c r="N15" s="3">
        <f t="shared" si="5"/>
        <v>100</v>
      </c>
      <c r="O15" s="1"/>
      <c r="P15" s="3">
        <f t="shared" si="1"/>
        <v>200</v>
      </c>
      <c r="Q15" s="3">
        <f t="shared" si="2"/>
        <v>0</v>
      </c>
      <c r="R15" s="82"/>
      <c r="S15" s="84"/>
    </row>
    <row r="16" spans="1:18" ht="13.5" customHeight="1">
      <c r="A16" s="29">
        <v>6</v>
      </c>
      <c r="B16" s="1" t="s">
        <v>159</v>
      </c>
      <c r="C16" s="1" t="s">
        <v>161</v>
      </c>
      <c r="D16" s="1" t="s">
        <v>47</v>
      </c>
      <c r="E16" s="1" t="s">
        <v>165</v>
      </c>
      <c r="F16" s="24">
        <v>10</v>
      </c>
      <c r="G16" s="85">
        <v>45</v>
      </c>
      <c r="H16" s="3">
        <f t="shared" si="0"/>
        <v>5</v>
      </c>
      <c r="I16" s="3">
        <f t="shared" si="3"/>
        <v>15</v>
      </c>
      <c r="J16" s="82"/>
      <c r="K16" s="24">
        <v>10</v>
      </c>
      <c r="L16" s="85">
        <v>34.27</v>
      </c>
      <c r="M16" s="3">
        <f t="shared" si="4"/>
        <v>3.270000000000003</v>
      </c>
      <c r="N16" s="3">
        <f t="shared" si="5"/>
        <v>13.270000000000003</v>
      </c>
      <c r="O16" s="1"/>
      <c r="P16" s="3">
        <f t="shared" si="1"/>
        <v>28.270000000000003</v>
      </c>
      <c r="Q16" s="3">
        <f t="shared" si="2"/>
        <v>79.27000000000001</v>
      </c>
      <c r="R16" s="82">
        <v>2</v>
      </c>
    </row>
    <row r="17" spans="1:19" ht="13.5" customHeight="1">
      <c r="A17" s="29">
        <v>7</v>
      </c>
      <c r="B17" s="9" t="s">
        <v>94</v>
      </c>
      <c r="C17" s="38" t="s">
        <v>89</v>
      </c>
      <c r="D17" s="10" t="s">
        <v>39</v>
      </c>
      <c r="E17" s="10" t="s">
        <v>40</v>
      </c>
      <c r="F17" s="24">
        <v>100</v>
      </c>
      <c r="G17" s="85"/>
      <c r="H17" s="3">
        <f t="shared" si="0"/>
        <v>0</v>
      </c>
      <c r="I17" s="3">
        <f t="shared" si="3"/>
        <v>100</v>
      </c>
      <c r="J17" s="82"/>
      <c r="K17" s="24">
        <v>10</v>
      </c>
      <c r="L17" s="85">
        <v>53</v>
      </c>
      <c r="M17" s="3">
        <f t="shared" si="4"/>
        <v>22</v>
      </c>
      <c r="N17" s="3">
        <f t="shared" si="5"/>
        <v>32</v>
      </c>
      <c r="O17" s="1"/>
      <c r="P17" s="3">
        <f t="shared" si="1"/>
        <v>132</v>
      </c>
      <c r="Q17" s="3">
        <f t="shared" si="2"/>
        <v>53</v>
      </c>
      <c r="R17" s="82"/>
      <c r="S17" s="84"/>
    </row>
    <row r="18" spans="1:18" ht="13.5" customHeight="1">
      <c r="A18" s="29">
        <v>8</v>
      </c>
      <c r="B18" s="9" t="s">
        <v>93</v>
      </c>
      <c r="C18" s="38" t="s">
        <v>89</v>
      </c>
      <c r="D18" s="10" t="s">
        <v>37</v>
      </c>
      <c r="E18" s="10" t="s">
        <v>38</v>
      </c>
      <c r="F18" s="24">
        <v>100</v>
      </c>
      <c r="G18" s="85"/>
      <c r="H18" s="3">
        <f t="shared" si="0"/>
        <v>0</v>
      </c>
      <c r="I18" s="3">
        <f t="shared" si="3"/>
        <v>100</v>
      </c>
      <c r="J18" s="82"/>
      <c r="K18" s="24">
        <v>100</v>
      </c>
      <c r="L18" s="85"/>
      <c r="M18" s="3">
        <f t="shared" si="4"/>
        <v>0</v>
      </c>
      <c r="N18" s="3">
        <f t="shared" si="5"/>
        <v>100</v>
      </c>
      <c r="O18" s="1"/>
      <c r="P18" s="3">
        <f t="shared" si="1"/>
        <v>200</v>
      </c>
      <c r="Q18" s="3">
        <f t="shared" si="2"/>
        <v>0</v>
      </c>
      <c r="R18" s="82"/>
    </row>
    <row r="19" spans="1:18" ht="13.5" customHeight="1">
      <c r="A19" s="29">
        <v>9</v>
      </c>
      <c r="B19" s="9" t="s">
        <v>95</v>
      </c>
      <c r="C19" s="38" t="s">
        <v>89</v>
      </c>
      <c r="D19" s="10" t="s">
        <v>41</v>
      </c>
      <c r="E19" s="10" t="s">
        <v>42</v>
      </c>
      <c r="F19" s="24">
        <v>100</v>
      </c>
      <c r="G19" s="85"/>
      <c r="H19" s="3">
        <f t="shared" si="0"/>
        <v>0</v>
      </c>
      <c r="I19" s="3">
        <f t="shared" si="3"/>
        <v>100</v>
      </c>
      <c r="J19" s="82"/>
      <c r="K19" s="24">
        <v>100</v>
      </c>
      <c r="L19" s="85"/>
      <c r="M19" s="3">
        <f t="shared" si="4"/>
        <v>0</v>
      </c>
      <c r="N19" s="3">
        <f t="shared" si="5"/>
        <v>100</v>
      </c>
      <c r="O19" s="1"/>
      <c r="P19" s="3">
        <f t="shared" si="1"/>
        <v>200</v>
      </c>
      <c r="Q19" s="3">
        <f t="shared" si="2"/>
        <v>0</v>
      </c>
      <c r="R19" s="82"/>
    </row>
    <row r="20" spans="1:19" ht="13.5" customHeight="1">
      <c r="A20" s="29">
        <v>10</v>
      </c>
      <c r="B20" s="9" t="s">
        <v>159</v>
      </c>
      <c r="C20" s="38" t="s">
        <v>161</v>
      </c>
      <c r="D20" s="10" t="s">
        <v>49</v>
      </c>
      <c r="E20" s="10" t="s">
        <v>166</v>
      </c>
      <c r="F20" s="24">
        <v>35</v>
      </c>
      <c r="G20" s="85">
        <v>44</v>
      </c>
      <c r="H20" s="3">
        <f t="shared" si="0"/>
        <v>4</v>
      </c>
      <c r="I20" s="3">
        <f t="shared" si="3"/>
        <v>39</v>
      </c>
      <c r="J20" s="82"/>
      <c r="K20" s="24">
        <v>100</v>
      </c>
      <c r="L20" s="85"/>
      <c r="M20" s="3">
        <f t="shared" si="4"/>
        <v>0</v>
      </c>
      <c r="N20" s="3">
        <f t="shared" si="5"/>
        <v>100</v>
      </c>
      <c r="O20" s="1"/>
      <c r="P20" s="3">
        <f t="shared" si="1"/>
        <v>139</v>
      </c>
      <c r="Q20" s="3">
        <f t="shared" si="2"/>
        <v>44</v>
      </c>
      <c r="R20" s="82"/>
      <c r="S20" s="84"/>
    </row>
    <row r="21" spans="1:18" ht="12.75">
      <c r="A21" s="29">
        <v>11</v>
      </c>
      <c r="B21" s="9" t="s">
        <v>97</v>
      </c>
      <c r="C21" s="38" t="s">
        <v>87</v>
      </c>
      <c r="D21" s="10" t="s">
        <v>45</v>
      </c>
      <c r="E21" s="10" t="s">
        <v>46</v>
      </c>
      <c r="F21" s="24">
        <v>100</v>
      </c>
      <c r="G21" s="85"/>
      <c r="H21" s="3">
        <f t="shared" si="0"/>
        <v>0</v>
      </c>
      <c r="I21" s="3">
        <f t="shared" si="3"/>
        <v>100</v>
      </c>
      <c r="J21" s="82"/>
      <c r="K21" s="24">
        <v>100</v>
      </c>
      <c r="L21" s="85"/>
      <c r="M21" s="3">
        <f t="shared" si="4"/>
        <v>0</v>
      </c>
      <c r="N21" s="3">
        <f t="shared" si="5"/>
        <v>100</v>
      </c>
      <c r="O21" s="1"/>
      <c r="P21" s="3">
        <f t="shared" si="1"/>
        <v>200</v>
      </c>
      <c r="Q21" s="3">
        <f t="shared" si="2"/>
        <v>0</v>
      </c>
      <c r="R21" s="82"/>
    </row>
    <row r="22" spans="1:18" ht="12.75">
      <c r="A22" s="29">
        <v>12</v>
      </c>
      <c r="B22" s="9" t="s">
        <v>158</v>
      </c>
      <c r="C22" s="38" t="s">
        <v>161</v>
      </c>
      <c r="D22" s="10" t="s">
        <v>64</v>
      </c>
      <c r="E22" s="10" t="s">
        <v>167</v>
      </c>
      <c r="F22" s="24">
        <v>100</v>
      </c>
      <c r="G22" s="85"/>
      <c r="H22" s="3">
        <f t="shared" si="0"/>
        <v>0</v>
      </c>
      <c r="I22" s="3">
        <f t="shared" si="3"/>
        <v>100</v>
      </c>
      <c r="J22" s="82"/>
      <c r="K22" s="24">
        <v>10</v>
      </c>
      <c r="L22" s="85">
        <v>40.77</v>
      </c>
      <c r="M22" s="3">
        <f t="shared" si="4"/>
        <v>9.770000000000003</v>
      </c>
      <c r="N22" s="3">
        <f t="shared" si="5"/>
        <v>19.770000000000003</v>
      </c>
      <c r="O22" s="1"/>
      <c r="P22" s="3">
        <f t="shared" si="1"/>
        <v>119.77000000000001</v>
      </c>
      <c r="Q22" s="3">
        <f t="shared" si="2"/>
        <v>40.77</v>
      </c>
      <c r="R22" s="82"/>
    </row>
    <row r="23" spans="1:18" ht="12.75">
      <c r="A23" s="29">
        <v>13</v>
      </c>
      <c r="B23" s="9" t="s">
        <v>160</v>
      </c>
      <c r="C23" s="38" t="s">
        <v>161</v>
      </c>
      <c r="D23" s="10" t="s">
        <v>49</v>
      </c>
      <c r="E23" s="10" t="s">
        <v>164</v>
      </c>
      <c r="F23" s="24">
        <v>15</v>
      </c>
      <c r="G23" s="85">
        <v>43.45</v>
      </c>
      <c r="H23" s="3">
        <f t="shared" si="0"/>
        <v>3.450000000000003</v>
      </c>
      <c r="I23" s="3">
        <f t="shared" si="3"/>
        <v>18.450000000000003</v>
      </c>
      <c r="J23" s="82"/>
      <c r="K23" s="24">
        <v>10</v>
      </c>
      <c r="L23" s="85">
        <v>30.09</v>
      </c>
      <c r="M23" s="3">
        <f t="shared" si="4"/>
        <v>0</v>
      </c>
      <c r="N23" s="3">
        <f t="shared" si="5"/>
        <v>10</v>
      </c>
      <c r="O23" s="1"/>
      <c r="P23" s="3">
        <f t="shared" si="1"/>
        <v>28.450000000000003</v>
      </c>
      <c r="Q23" s="3">
        <f t="shared" si="2"/>
        <v>73.54</v>
      </c>
      <c r="R23" s="82">
        <v>3</v>
      </c>
    </row>
    <row r="24" spans="1:18" ht="12.75">
      <c r="A24" s="29">
        <v>14</v>
      </c>
      <c r="B24" s="9" t="s">
        <v>99</v>
      </c>
      <c r="C24" s="38" t="s">
        <v>92</v>
      </c>
      <c r="D24" s="10" t="s">
        <v>49</v>
      </c>
      <c r="E24" s="10" t="s">
        <v>51</v>
      </c>
      <c r="F24" s="24">
        <v>100</v>
      </c>
      <c r="G24" s="85"/>
      <c r="H24" s="3">
        <f t="shared" si="0"/>
        <v>0</v>
      </c>
      <c r="I24" s="3">
        <f t="shared" si="3"/>
        <v>100</v>
      </c>
      <c r="J24" s="82"/>
      <c r="K24" s="24">
        <v>100</v>
      </c>
      <c r="L24" s="85"/>
      <c r="M24" s="3">
        <f t="shared" si="4"/>
        <v>0</v>
      </c>
      <c r="N24" s="3">
        <f t="shared" si="5"/>
        <v>100</v>
      </c>
      <c r="O24" s="1"/>
      <c r="P24" s="3">
        <f t="shared" si="1"/>
        <v>200</v>
      </c>
      <c r="Q24" s="3">
        <f t="shared" si="2"/>
        <v>0</v>
      </c>
      <c r="R24" s="82"/>
    </row>
    <row r="25" spans="1:18" ht="12.75">
      <c r="A25" s="29">
        <v>15</v>
      </c>
      <c r="B25" s="1" t="s">
        <v>189</v>
      </c>
      <c r="C25" s="1" t="s">
        <v>190</v>
      </c>
      <c r="D25" s="1" t="s">
        <v>60</v>
      </c>
      <c r="E25" s="1" t="s">
        <v>191</v>
      </c>
      <c r="F25" s="24">
        <v>10</v>
      </c>
      <c r="G25" s="85">
        <v>56</v>
      </c>
      <c r="H25" s="3">
        <f t="shared" si="0"/>
        <v>16</v>
      </c>
      <c r="I25" s="3">
        <f t="shared" si="3"/>
        <v>26</v>
      </c>
      <c r="J25" s="82"/>
      <c r="K25" s="24">
        <v>0</v>
      </c>
      <c r="L25" s="85">
        <v>41.73</v>
      </c>
      <c r="M25" s="3">
        <f t="shared" si="4"/>
        <v>10.729999999999997</v>
      </c>
      <c r="N25" s="3">
        <f t="shared" si="5"/>
        <v>10.729999999999997</v>
      </c>
      <c r="O25" s="1"/>
      <c r="P25" s="3">
        <f t="shared" si="1"/>
        <v>36.73</v>
      </c>
      <c r="Q25" s="3">
        <f t="shared" si="2"/>
        <v>97.72999999999999</v>
      </c>
      <c r="R25" s="82"/>
    </row>
    <row r="26" spans="1:18" ht="12.75">
      <c r="A26" s="29">
        <v>16</v>
      </c>
      <c r="B26" s="9" t="s">
        <v>186</v>
      </c>
      <c r="C26" s="38" t="s">
        <v>92</v>
      </c>
      <c r="D26" s="10" t="s">
        <v>35</v>
      </c>
      <c r="E26" s="10" t="s">
        <v>192</v>
      </c>
      <c r="F26" s="24">
        <v>100</v>
      </c>
      <c r="G26" s="85"/>
      <c r="H26" s="3">
        <f t="shared" si="0"/>
        <v>0</v>
      </c>
      <c r="I26" s="3">
        <f t="shared" si="3"/>
        <v>100</v>
      </c>
      <c r="J26" s="82"/>
      <c r="K26" s="24">
        <v>100</v>
      </c>
      <c r="L26" s="85"/>
      <c r="M26" s="3">
        <f t="shared" si="4"/>
        <v>0</v>
      </c>
      <c r="N26" s="3">
        <f t="shared" si="5"/>
        <v>100</v>
      </c>
      <c r="O26" s="1"/>
      <c r="P26" s="3">
        <f t="shared" si="1"/>
        <v>200</v>
      </c>
      <c r="Q26" s="3">
        <f t="shared" si="2"/>
        <v>0</v>
      </c>
      <c r="R26" s="82"/>
    </row>
    <row r="27" spans="1:18" ht="12.75">
      <c r="A27" s="29">
        <v>17</v>
      </c>
      <c r="B27" s="9"/>
      <c r="C27" s="38"/>
      <c r="D27" s="10"/>
      <c r="E27" s="10"/>
      <c r="F27" s="24"/>
      <c r="G27" s="85"/>
      <c r="H27" s="3">
        <f t="shared" si="0"/>
        <v>0</v>
      </c>
      <c r="I27" s="3">
        <f t="shared" si="3"/>
        <v>0</v>
      </c>
      <c r="J27" s="82"/>
      <c r="K27" s="24"/>
      <c r="L27" s="85"/>
      <c r="M27" s="3">
        <f t="shared" si="4"/>
        <v>0</v>
      </c>
      <c r="N27" s="3">
        <f t="shared" si="5"/>
        <v>0</v>
      </c>
      <c r="O27" s="1"/>
      <c r="P27" s="3">
        <f t="shared" si="1"/>
        <v>0</v>
      </c>
      <c r="Q27" s="3">
        <f t="shared" si="2"/>
        <v>0</v>
      </c>
      <c r="R27" s="82"/>
    </row>
    <row r="28" spans="1:18" ht="12.75">
      <c r="A28" s="29">
        <v>18</v>
      </c>
      <c r="B28" s="9"/>
      <c r="C28" s="38"/>
      <c r="D28" s="10"/>
      <c r="E28" s="10"/>
      <c r="F28" s="24"/>
      <c r="G28" s="85"/>
      <c r="H28" s="3">
        <f t="shared" si="0"/>
        <v>0</v>
      </c>
      <c r="I28" s="3">
        <f t="shared" si="3"/>
        <v>0</v>
      </c>
      <c r="J28" s="82"/>
      <c r="K28" s="24"/>
      <c r="L28" s="85"/>
      <c r="M28" s="3">
        <f t="shared" si="4"/>
        <v>0</v>
      </c>
      <c r="N28" s="3">
        <f t="shared" si="5"/>
        <v>0</v>
      </c>
      <c r="O28" s="1"/>
      <c r="P28" s="3">
        <f t="shared" si="1"/>
        <v>0</v>
      </c>
      <c r="Q28" s="3">
        <f t="shared" si="2"/>
        <v>0</v>
      </c>
      <c r="R28" s="82"/>
    </row>
    <row r="29" spans="1:18" ht="12.75">
      <c r="A29" s="29">
        <v>19</v>
      </c>
      <c r="B29" s="9"/>
      <c r="C29" s="38"/>
      <c r="D29" s="10"/>
      <c r="E29" s="10"/>
      <c r="F29" s="24"/>
      <c r="G29" s="85"/>
      <c r="H29" s="3">
        <f t="shared" si="0"/>
        <v>0</v>
      </c>
      <c r="I29" s="3">
        <f t="shared" si="3"/>
        <v>0</v>
      </c>
      <c r="J29" s="82"/>
      <c r="K29" s="24"/>
      <c r="L29" s="85"/>
      <c r="M29" s="3">
        <f t="shared" si="4"/>
        <v>0</v>
      </c>
      <c r="N29" s="3">
        <f t="shared" si="5"/>
        <v>0</v>
      </c>
      <c r="O29" s="1"/>
      <c r="P29" s="3">
        <f t="shared" si="1"/>
        <v>0</v>
      </c>
      <c r="Q29" s="3">
        <f t="shared" si="2"/>
        <v>0</v>
      </c>
      <c r="R29" s="82"/>
    </row>
  </sheetData>
  <sheetProtection/>
  <mergeCells count="2">
    <mergeCell ref="K1:P1"/>
    <mergeCell ref="C3:E3"/>
  </mergeCells>
  <printOptions horizontalCentered="1"/>
  <pageMargins left="0" right="0.5" top="0.15748031496062992" bottom="0.15748031496062992" header="0" footer="0"/>
  <pageSetup horizontalDpi="300" verticalDpi="3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K1" sqref="K1:P1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4.375" style="0" customWidth="1"/>
    <col min="4" max="4" width="11.375" style="0" customWidth="1"/>
    <col min="5" max="5" width="13.75390625" style="0" customWidth="1"/>
    <col min="6" max="8" width="7.125" style="0" customWidth="1"/>
    <col min="9" max="9" width="6.875" style="0" customWidth="1"/>
    <col min="10" max="10" width="2.875" style="0" customWidth="1"/>
    <col min="11" max="12" width="7.75390625" style="0" customWidth="1"/>
    <col min="13" max="14" width="7.375" style="0" customWidth="1"/>
    <col min="15" max="15" width="3.125" style="0" customWidth="1"/>
    <col min="16" max="17" width="8.00390625" style="0" customWidth="1"/>
    <col min="18" max="18" width="3.125" style="0" customWidth="1"/>
  </cols>
  <sheetData>
    <row r="1" spans="1:19" s="61" customFormat="1" ht="26.25" customHeight="1">
      <c r="A1" s="106" t="s">
        <v>29</v>
      </c>
      <c r="B1" s="90" t="s">
        <v>249</v>
      </c>
      <c r="C1" s="107" t="s">
        <v>14</v>
      </c>
      <c r="D1" s="108"/>
      <c r="E1" s="108"/>
      <c r="F1" s="108"/>
      <c r="G1" s="108"/>
      <c r="H1" s="108"/>
      <c r="I1" s="108"/>
      <c r="J1" s="109"/>
      <c r="K1" s="129" t="s">
        <v>250</v>
      </c>
      <c r="L1" s="130"/>
      <c r="M1" s="130"/>
      <c r="N1" s="130"/>
      <c r="O1" s="130"/>
      <c r="P1" s="131"/>
      <c r="Q1" s="110"/>
      <c r="R1" s="111"/>
      <c r="S1" s="62"/>
    </row>
    <row r="2" spans="1:19" s="88" customFormat="1" ht="4.5" customHeight="1">
      <c r="A2" s="112"/>
      <c r="B2" s="5"/>
      <c r="C2" s="5"/>
      <c r="D2" s="58"/>
      <c r="E2" s="56"/>
      <c r="F2" s="56"/>
      <c r="G2" s="56"/>
      <c r="H2" s="56"/>
      <c r="I2" s="56"/>
      <c r="J2" s="60"/>
      <c r="K2" s="56"/>
      <c r="L2" s="56"/>
      <c r="M2" s="56"/>
      <c r="N2" s="56"/>
      <c r="O2" s="56"/>
      <c r="P2" s="56"/>
      <c r="Q2" s="56"/>
      <c r="R2" s="113"/>
      <c r="S2" s="87"/>
    </row>
    <row r="3" spans="1:18" ht="15.75">
      <c r="A3" s="114" t="s">
        <v>18</v>
      </c>
      <c r="B3" s="5"/>
      <c r="C3" s="132" t="s">
        <v>85</v>
      </c>
      <c r="D3" s="132"/>
      <c r="E3" s="132"/>
      <c r="F3" s="5"/>
      <c r="G3" s="5"/>
      <c r="H3" s="5"/>
      <c r="I3" s="63" t="s">
        <v>17</v>
      </c>
      <c r="J3" s="5"/>
      <c r="K3" s="5"/>
      <c r="L3" s="5"/>
      <c r="M3" s="5"/>
      <c r="N3" s="69" t="s">
        <v>31</v>
      </c>
      <c r="O3" s="47"/>
      <c r="P3" s="53"/>
      <c r="Q3" s="5"/>
      <c r="R3" s="115"/>
    </row>
    <row r="4" spans="1:18" ht="12.75">
      <c r="A4" s="1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15"/>
    </row>
    <row r="5" spans="1:18" ht="18">
      <c r="A5" s="116"/>
      <c r="B5" s="5"/>
      <c r="C5" s="5"/>
      <c r="D5" s="5"/>
      <c r="E5" s="5"/>
      <c r="F5" s="68"/>
      <c r="G5" s="5"/>
      <c r="H5" s="5"/>
      <c r="I5" s="5"/>
      <c r="J5" s="5"/>
      <c r="K5" s="68"/>
      <c r="L5" s="5"/>
      <c r="M5" s="5"/>
      <c r="N5" s="5"/>
      <c r="O5" s="5"/>
      <c r="P5" s="5"/>
      <c r="Q5" s="5"/>
      <c r="R5" s="115"/>
    </row>
    <row r="6" spans="1:18" ht="13.5" customHeight="1">
      <c r="A6" s="116"/>
      <c r="B6" s="5"/>
      <c r="C6" s="5"/>
      <c r="D6" s="5"/>
      <c r="E6" s="5"/>
      <c r="F6" s="66"/>
      <c r="G6" s="5"/>
      <c r="H6" s="5"/>
      <c r="I6" s="101"/>
      <c r="J6" s="5"/>
      <c r="K6" s="66"/>
      <c r="L6" s="5"/>
      <c r="M6" s="5"/>
      <c r="N6" s="101"/>
      <c r="O6" s="5"/>
      <c r="P6" s="5"/>
      <c r="Q6" s="5"/>
      <c r="R6" s="115"/>
    </row>
    <row r="7" spans="1:18" ht="13.5" customHeight="1">
      <c r="A7" s="116"/>
      <c r="B7" s="117" t="s">
        <v>34</v>
      </c>
      <c r="C7" s="83">
        <v>11</v>
      </c>
      <c r="D7" s="5"/>
      <c r="E7" s="5"/>
      <c r="F7" s="66"/>
      <c r="G7" s="5"/>
      <c r="H7" s="5"/>
      <c r="I7" s="102"/>
      <c r="J7" s="5"/>
      <c r="K7" s="66"/>
      <c r="L7" s="5"/>
      <c r="M7" s="5"/>
      <c r="N7" s="102"/>
      <c r="O7" s="5"/>
      <c r="P7" s="5"/>
      <c r="Q7" s="5"/>
      <c r="R7" s="115"/>
    </row>
    <row r="8" spans="1:18" ht="13.5" customHeight="1">
      <c r="A8" s="116"/>
      <c r="B8" s="5"/>
      <c r="C8" s="5"/>
      <c r="D8" s="5"/>
      <c r="E8" s="5"/>
      <c r="F8" s="65"/>
      <c r="G8" s="5"/>
      <c r="H8" s="5"/>
      <c r="I8" s="103"/>
      <c r="J8" s="5"/>
      <c r="K8" s="65"/>
      <c r="L8" s="5"/>
      <c r="M8" s="5"/>
      <c r="N8" s="103"/>
      <c r="O8" s="5"/>
      <c r="P8" s="5"/>
      <c r="Q8" s="5"/>
      <c r="R8" s="115"/>
    </row>
    <row r="9" spans="1:18" ht="13.5" customHeight="1">
      <c r="A9" s="116"/>
      <c r="B9" s="80" t="s">
        <v>33</v>
      </c>
      <c r="C9" s="5"/>
      <c r="D9" s="5"/>
      <c r="E9" s="5"/>
      <c r="F9" s="63"/>
      <c r="G9" s="5"/>
      <c r="H9" s="5"/>
      <c r="I9" s="101"/>
      <c r="J9" s="5"/>
      <c r="K9" s="63"/>
      <c r="L9" s="5"/>
      <c r="M9" s="5"/>
      <c r="N9" s="101"/>
      <c r="O9" s="5"/>
      <c r="P9" s="80"/>
      <c r="Q9" s="5"/>
      <c r="R9" s="115"/>
    </row>
    <row r="10" spans="1:18" s="77" customFormat="1" ht="75.75">
      <c r="A10" s="72" t="s">
        <v>8</v>
      </c>
      <c r="B10" s="73" t="s">
        <v>12</v>
      </c>
      <c r="C10" s="72" t="s">
        <v>13</v>
      </c>
      <c r="D10" s="67" t="s">
        <v>10</v>
      </c>
      <c r="E10" s="74" t="s">
        <v>11</v>
      </c>
      <c r="F10" s="70" t="s">
        <v>2</v>
      </c>
      <c r="G10" s="79" t="s">
        <v>3</v>
      </c>
      <c r="H10" s="70" t="s">
        <v>4</v>
      </c>
      <c r="I10" s="76" t="s">
        <v>5</v>
      </c>
      <c r="J10" s="71" t="s">
        <v>6</v>
      </c>
      <c r="K10" s="70" t="s">
        <v>2</v>
      </c>
      <c r="L10" s="79" t="s">
        <v>3</v>
      </c>
      <c r="M10" s="70" t="s">
        <v>4</v>
      </c>
      <c r="N10" s="76" t="s">
        <v>5</v>
      </c>
      <c r="O10" s="71" t="s">
        <v>6</v>
      </c>
      <c r="P10" s="78" t="s">
        <v>7</v>
      </c>
      <c r="Q10" s="104" t="s">
        <v>20</v>
      </c>
      <c r="R10" s="72" t="s">
        <v>27</v>
      </c>
    </row>
    <row r="11" spans="1:18" ht="13.5" customHeight="1">
      <c r="A11" s="96">
        <v>1</v>
      </c>
      <c r="B11" s="94" t="s">
        <v>118</v>
      </c>
      <c r="C11" s="38"/>
      <c r="D11" s="10"/>
      <c r="E11" s="10"/>
      <c r="F11" s="24">
        <f>SUM(F12:F14)</f>
        <v>0</v>
      </c>
      <c r="G11" s="85"/>
      <c r="H11" s="3"/>
      <c r="I11" s="3"/>
      <c r="J11" s="82"/>
      <c r="K11" s="24"/>
      <c r="L11" s="85"/>
      <c r="M11" s="3"/>
      <c r="N11" s="3"/>
      <c r="O11" s="1"/>
      <c r="P11" s="3">
        <v>189.15</v>
      </c>
      <c r="Q11" s="3"/>
      <c r="R11" s="105">
        <v>3</v>
      </c>
    </row>
    <row r="12" spans="1:19" ht="13.5" customHeight="1">
      <c r="A12" s="2"/>
      <c r="B12" s="9" t="s">
        <v>119</v>
      </c>
      <c r="C12" s="38"/>
      <c r="D12" s="10"/>
      <c r="E12" s="10" t="s">
        <v>245</v>
      </c>
      <c r="F12" s="24"/>
      <c r="G12" s="85"/>
      <c r="H12" s="3"/>
      <c r="I12" s="3"/>
      <c r="J12" s="2"/>
      <c r="K12" s="24"/>
      <c r="L12" s="85"/>
      <c r="M12" s="3"/>
      <c r="N12" s="3">
        <v>44.12</v>
      </c>
      <c r="O12" s="1"/>
      <c r="P12" s="3"/>
      <c r="Q12" s="3"/>
      <c r="R12" s="82"/>
      <c r="S12" s="84"/>
    </row>
    <row r="13" spans="1:19" ht="13.5" customHeight="1">
      <c r="A13" s="29"/>
      <c r="B13" s="1" t="s">
        <v>120</v>
      </c>
      <c r="C13" s="38"/>
      <c r="D13" s="30"/>
      <c r="E13" s="30" t="s">
        <v>246</v>
      </c>
      <c r="F13" s="24"/>
      <c r="G13" s="85"/>
      <c r="H13" s="3"/>
      <c r="I13" s="3"/>
      <c r="J13" s="2"/>
      <c r="K13" s="24"/>
      <c r="L13" s="85"/>
      <c r="M13" s="3"/>
      <c r="N13" s="3">
        <v>100</v>
      </c>
      <c r="O13" s="1"/>
      <c r="P13" s="3"/>
      <c r="Q13" s="3"/>
      <c r="R13" s="82"/>
      <c r="S13" s="84"/>
    </row>
    <row r="14" spans="1:19" ht="13.5" customHeight="1">
      <c r="A14" s="29"/>
      <c r="B14" s="9" t="s">
        <v>121</v>
      </c>
      <c r="C14" s="38"/>
      <c r="D14" s="10"/>
      <c r="E14" s="10" t="s">
        <v>59</v>
      </c>
      <c r="F14" s="24"/>
      <c r="G14" s="85"/>
      <c r="H14" s="3"/>
      <c r="I14" s="3"/>
      <c r="J14" s="2"/>
      <c r="K14" s="24"/>
      <c r="L14" s="85"/>
      <c r="M14" s="3"/>
      <c r="N14" s="3">
        <v>45.03</v>
      </c>
      <c r="O14" s="1"/>
      <c r="P14" s="3"/>
      <c r="Q14" s="3"/>
      <c r="R14" s="2"/>
      <c r="S14" s="84"/>
    </row>
    <row r="15" spans="1:19" ht="13.5" customHeight="1">
      <c r="A15" s="2"/>
      <c r="B15" s="9"/>
      <c r="C15" s="38"/>
      <c r="D15" s="10"/>
      <c r="E15" s="10"/>
      <c r="F15" s="24"/>
      <c r="G15" s="85"/>
      <c r="H15" s="3"/>
      <c r="I15" s="3"/>
      <c r="J15" s="2"/>
      <c r="K15" s="24"/>
      <c r="L15" s="85"/>
      <c r="M15" s="3"/>
      <c r="N15" s="3"/>
      <c r="O15" s="1"/>
      <c r="P15" s="3"/>
      <c r="Q15" s="3"/>
      <c r="R15" s="2"/>
      <c r="S15" s="84"/>
    </row>
    <row r="16" spans="1:18" ht="13.5" customHeight="1">
      <c r="A16" s="96">
        <v>2</v>
      </c>
      <c r="B16" s="95" t="s">
        <v>122</v>
      </c>
      <c r="C16" s="38"/>
      <c r="D16" s="30"/>
      <c r="E16" s="30"/>
      <c r="F16" s="24">
        <f>SUM(F17:F19)</f>
        <v>0</v>
      </c>
      <c r="G16" s="85"/>
      <c r="H16" s="3"/>
      <c r="I16" s="3"/>
      <c r="J16" s="2"/>
      <c r="K16" s="24"/>
      <c r="L16" s="85"/>
      <c r="M16" s="3"/>
      <c r="N16" s="3"/>
      <c r="O16" s="1"/>
      <c r="P16" s="3">
        <v>502.2</v>
      </c>
      <c r="Q16" s="3"/>
      <c r="R16" s="2"/>
    </row>
    <row r="17" spans="1:19" ht="13.5" customHeight="1">
      <c r="A17" s="29"/>
      <c r="B17" s="1" t="s">
        <v>123</v>
      </c>
      <c r="C17" s="38"/>
      <c r="D17" s="30"/>
      <c r="E17" s="30" t="s">
        <v>247</v>
      </c>
      <c r="F17" s="24"/>
      <c r="G17" s="85"/>
      <c r="H17" s="3"/>
      <c r="I17" s="3"/>
      <c r="J17" s="2"/>
      <c r="K17" s="24"/>
      <c r="L17" s="85"/>
      <c r="M17" s="3"/>
      <c r="N17" s="3">
        <v>102.2</v>
      </c>
      <c r="O17" s="1"/>
      <c r="P17" s="3"/>
      <c r="Q17" s="3"/>
      <c r="R17" s="2"/>
      <c r="S17" s="84"/>
    </row>
    <row r="18" spans="1:18" ht="13.5" customHeight="1">
      <c r="A18" s="2"/>
      <c r="B18" s="9" t="s">
        <v>124</v>
      </c>
      <c r="C18" s="38"/>
      <c r="D18" s="10"/>
      <c r="E18" s="10" t="s">
        <v>61</v>
      </c>
      <c r="F18" s="24"/>
      <c r="G18" s="85"/>
      <c r="H18" s="3"/>
      <c r="I18" s="3"/>
      <c r="J18" s="2"/>
      <c r="K18" s="24"/>
      <c r="L18" s="85"/>
      <c r="M18" s="3"/>
      <c r="N18" s="3">
        <v>200</v>
      </c>
      <c r="O18" s="1"/>
      <c r="P18" s="3"/>
      <c r="Q18" s="3"/>
      <c r="R18" s="2"/>
    </row>
    <row r="19" spans="1:18" ht="13.5" customHeight="1">
      <c r="A19" s="29"/>
      <c r="B19" s="9" t="s">
        <v>125</v>
      </c>
      <c r="C19" s="38"/>
      <c r="D19" s="10"/>
      <c r="E19" s="10" t="s">
        <v>248</v>
      </c>
      <c r="F19" s="24"/>
      <c r="G19" s="85"/>
      <c r="H19" s="3"/>
      <c r="I19" s="3"/>
      <c r="J19" s="2"/>
      <c r="K19" s="24"/>
      <c r="L19" s="85"/>
      <c r="M19" s="3"/>
      <c r="N19" s="3">
        <v>200</v>
      </c>
      <c r="O19" s="1"/>
      <c r="P19" s="3"/>
      <c r="Q19" s="3"/>
      <c r="R19" s="2"/>
    </row>
    <row r="20" spans="1:19" ht="13.5" customHeight="1">
      <c r="A20" s="29"/>
      <c r="B20" s="1"/>
      <c r="C20" s="38"/>
      <c r="D20" s="30"/>
      <c r="E20" s="30"/>
      <c r="F20" s="24"/>
      <c r="G20" s="85"/>
      <c r="H20" s="3"/>
      <c r="I20" s="3"/>
      <c r="J20" s="2"/>
      <c r="K20" s="24"/>
      <c r="L20" s="85"/>
      <c r="M20" s="3"/>
      <c r="N20" s="3"/>
      <c r="O20" s="1"/>
      <c r="P20" s="3"/>
      <c r="Q20" s="3"/>
      <c r="R20" s="2"/>
      <c r="S20" s="84"/>
    </row>
    <row r="21" spans="1:19" s="81" customFormat="1" ht="13.5" customHeight="1">
      <c r="A21" s="97">
        <v>3</v>
      </c>
      <c r="B21" s="94" t="s">
        <v>177</v>
      </c>
      <c r="C21" s="38"/>
      <c r="D21" s="10"/>
      <c r="E21" s="10"/>
      <c r="F21" s="24">
        <f>SUM(F22:F24)</f>
        <v>0</v>
      </c>
      <c r="G21" s="85"/>
      <c r="H21" s="3"/>
      <c r="I21" s="3"/>
      <c r="J21" s="2"/>
      <c r="K21" s="24"/>
      <c r="L21" s="85"/>
      <c r="M21" s="3"/>
      <c r="N21" s="3"/>
      <c r="O21" s="1"/>
      <c r="P21" s="3">
        <v>129.85</v>
      </c>
      <c r="Q21" s="3"/>
      <c r="R21" s="15">
        <v>1</v>
      </c>
      <c r="S21" s="86"/>
    </row>
    <row r="22" spans="1:18" ht="13.5" customHeight="1">
      <c r="A22" s="29"/>
      <c r="B22" s="1" t="s">
        <v>151</v>
      </c>
      <c r="C22" s="1"/>
      <c r="D22" s="1"/>
      <c r="E22" s="1" t="s">
        <v>180</v>
      </c>
      <c r="F22" s="1"/>
      <c r="G22" s="1"/>
      <c r="H22" s="3"/>
      <c r="I22" s="3"/>
      <c r="J22" s="1"/>
      <c r="K22" s="1"/>
      <c r="L22" s="1"/>
      <c r="M22" s="3"/>
      <c r="N22" s="3">
        <v>10.04</v>
      </c>
      <c r="O22" s="1"/>
      <c r="P22" s="3"/>
      <c r="Q22" s="3"/>
      <c r="R22" s="1"/>
    </row>
    <row r="23" spans="1:18" ht="13.5" customHeight="1">
      <c r="A23" s="29"/>
      <c r="B23" s="1" t="s">
        <v>152</v>
      </c>
      <c r="C23" s="1"/>
      <c r="D23" s="1"/>
      <c r="E23" s="1" t="s">
        <v>154</v>
      </c>
      <c r="F23" s="1"/>
      <c r="G23" s="1"/>
      <c r="H23" s="3"/>
      <c r="I23" s="3"/>
      <c r="J23" s="1"/>
      <c r="K23" s="1"/>
      <c r="L23" s="1"/>
      <c r="M23" s="3"/>
      <c r="N23" s="3">
        <v>19.53</v>
      </c>
      <c r="O23" s="1"/>
      <c r="P23" s="3"/>
      <c r="Q23" s="3"/>
      <c r="R23" s="1"/>
    </row>
    <row r="24" spans="1:18" ht="13.5" customHeight="1">
      <c r="A24" s="2"/>
      <c r="B24" s="1" t="s">
        <v>173</v>
      </c>
      <c r="C24" s="1"/>
      <c r="D24" s="1"/>
      <c r="E24" s="1" t="s">
        <v>181</v>
      </c>
      <c r="F24" s="1"/>
      <c r="G24" s="1"/>
      <c r="H24" s="3"/>
      <c r="I24" s="3"/>
      <c r="J24" s="1"/>
      <c r="K24" s="1"/>
      <c r="L24" s="1"/>
      <c r="M24" s="3"/>
      <c r="N24" s="3">
        <v>100.28</v>
      </c>
      <c r="O24" s="1"/>
      <c r="P24" s="3"/>
      <c r="Q24" s="3"/>
      <c r="R24" s="1"/>
    </row>
    <row r="25" spans="1:18" ht="13.5" customHeight="1">
      <c r="A25" s="29"/>
      <c r="B25" s="1"/>
      <c r="C25" s="1"/>
      <c r="D25" s="1"/>
      <c r="E25" s="1"/>
      <c r="F25" s="1"/>
      <c r="G25" s="1"/>
      <c r="H25" s="3"/>
      <c r="I25" s="3"/>
      <c r="J25" s="1"/>
      <c r="K25" s="1"/>
      <c r="L25" s="1"/>
      <c r="M25" s="3"/>
      <c r="N25" s="3"/>
      <c r="O25" s="1"/>
      <c r="P25" s="3"/>
      <c r="Q25" s="3"/>
      <c r="R25" s="1"/>
    </row>
    <row r="26" spans="1:18" ht="13.5" customHeight="1">
      <c r="A26" s="96">
        <v>4</v>
      </c>
      <c r="B26" s="95" t="s">
        <v>178</v>
      </c>
      <c r="C26" s="1"/>
      <c r="D26" s="1"/>
      <c r="E26" s="1"/>
      <c r="F26" s="24">
        <f>SUM(F27:F29)</f>
        <v>0</v>
      </c>
      <c r="G26" s="1"/>
      <c r="H26" s="3"/>
      <c r="I26" s="3"/>
      <c r="J26" s="1"/>
      <c r="K26" s="1"/>
      <c r="L26" s="1"/>
      <c r="M26" s="3"/>
      <c r="N26" s="3"/>
      <c r="O26" s="1"/>
      <c r="P26" s="3">
        <v>180.82</v>
      </c>
      <c r="Q26" s="3"/>
      <c r="R26" s="1">
        <v>2</v>
      </c>
    </row>
    <row r="27" spans="1:18" ht="13.5" customHeight="1">
      <c r="A27" s="2"/>
      <c r="B27" s="1" t="s">
        <v>159</v>
      </c>
      <c r="C27" s="1"/>
      <c r="D27" s="1"/>
      <c r="E27" s="1" t="s">
        <v>165</v>
      </c>
      <c r="F27" s="1"/>
      <c r="G27" s="1"/>
      <c r="H27" s="3"/>
      <c r="I27" s="3"/>
      <c r="J27" s="1"/>
      <c r="K27" s="1"/>
      <c r="L27" s="1"/>
      <c r="M27" s="3"/>
      <c r="N27" s="3">
        <v>28.27</v>
      </c>
      <c r="O27" s="1"/>
      <c r="P27" s="3"/>
      <c r="Q27" s="3"/>
      <c r="R27" s="1"/>
    </row>
    <row r="28" spans="1:18" ht="13.5" customHeight="1">
      <c r="A28" s="29"/>
      <c r="B28" s="1" t="s">
        <v>159</v>
      </c>
      <c r="C28" s="1"/>
      <c r="D28" s="1"/>
      <c r="E28" s="1" t="s">
        <v>176</v>
      </c>
      <c r="F28" s="1"/>
      <c r="G28" s="1"/>
      <c r="H28" s="3"/>
      <c r="I28" s="3"/>
      <c r="J28" s="1"/>
      <c r="K28" s="1"/>
      <c r="L28" s="1"/>
      <c r="M28" s="3"/>
      <c r="N28" s="3">
        <v>32.78</v>
      </c>
      <c r="O28" s="1"/>
      <c r="P28" s="3"/>
      <c r="Q28" s="3"/>
      <c r="R28" s="1"/>
    </row>
    <row r="29" spans="1:18" ht="13.5" customHeight="1">
      <c r="A29" s="29"/>
      <c r="B29" s="1" t="s">
        <v>182</v>
      </c>
      <c r="C29" s="1"/>
      <c r="D29" s="1"/>
      <c r="E29" s="1" t="s">
        <v>167</v>
      </c>
      <c r="F29" s="1"/>
      <c r="G29" s="1"/>
      <c r="H29" s="3"/>
      <c r="I29" s="3"/>
      <c r="J29" s="1"/>
      <c r="K29" s="1"/>
      <c r="L29" s="1"/>
      <c r="M29" s="3"/>
      <c r="N29" s="3">
        <v>119.77</v>
      </c>
      <c r="O29" s="1"/>
      <c r="P29" s="3"/>
      <c r="Q29" s="3"/>
      <c r="R29" s="1"/>
    </row>
    <row r="30" spans="1:18" ht="13.5" customHeight="1">
      <c r="A30" s="2"/>
      <c r="B30" s="1"/>
      <c r="C30" s="1"/>
      <c r="D30" s="1"/>
      <c r="E30" s="1"/>
      <c r="F30" s="1"/>
      <c r="G30" s="1"/>
      <c r="H30" s="3"/>
      <c r="I30" s="3"/>
      <c r="J30" s="1"/>
      <c r="K30" s="1"/>
      <c r="L30" s="1"/>
      <c r="M30" s="3"/>
      <c r="N30" s="3"/>
      <c r="O30" s="1"/>
      <c r="P30" s="3"/>
      <c r="Q30" s="3"/>
      <c r="R30" s="1"/>
    </row>
    <row r="31" spans="1:18" ht="13.5" customHeight="1">
      <c r="A31" s="96">
        <v>5</v>
      </c>
      <c r="B31" s="95" t="s">
        <v>179</v>
      </c>
      <c r="C31" s="1"/>
      <c r="D31" s="1"/>
      <c r="E31" s="1"/>
      <c r="F31" s="24">
        <f>SUM(F32:F34)</f>
        <v>0</v>
      </c>
      <c r="G31" s="1"/>
      <c r="H31" s="3"/>
      <c r="I31" s="3"/>
      <c r="J31" s="1"/>
      <c r="K31" s="1"/>
      <c r="L31" s="1"/>
      <c r="M31" s="3"/>
      <c r="N31" s="3"/>
      <c r="O31" s="1"/>
      <c r="P31" s="3">
        <v>217.45</v>
      </c>
      <c r="Q31" s="3"/>
      <c r="R31" s="1"/>
    </row>
    <row r="32" spans="1:18" ht="13.5" customHeight="1">
      <c r="A32" s="29"/>
      <c r="B32" s="1" t="s">
        <v>183</v>
      </c>
      <c r="C32" s="1"/>
      <c r="D32" s="1"/>
      <c r="E32" s="1" t="s">
        <v>153</v>
      </c>
      <c r="F32" s="1"/>
      <c r="G32" s="1"/>
      <c r="H32" s="3"/>
      <c r="I32" s="3"/>
      <c r="J32" s="1"/>
      <c r="K32" s="1"/>
      <c r="L32" s="1"/>
      <c r="M32" s="3"/>
      <c r="N32" s="3">
        <v>50</v>
      </c>
      <c r="O32" s="1"/>
      <c r="P32" s="3"/>
      <c r="Q32" s="3"/>
      <c r="R32" s="1"/>
    </row>
    <row r="33" spans="1:18" ht="13.5" customHeight="1">
      <c r="A33" s="2"/>
      <c r="B33" s="1" t="s">
        <v>184</v>
      </c>
      <c r="C33" s="1"/>
      <c r="D33" s="1"/>
      <c r="E33" s="1" t="s">
        <v>166</v>
      </c>
      <c r="F33" s="1"/>
      <c r="G33" s="1"/>
      <c r="H33" s="3"/>
      <c r="I33" s="3"/>
      <c r="J33" s="1"/>
      <c r="K33" s="1"/>
      <c r="L33" s="1"/>
      <c r="M33" s="3"/>
      <c r="N33" s="3">
        <v>139</v>
      </c>
      <c r="O33" s="1"/>
      <c r="P33" s="3"/>
      <c r="Q33" s="3"/>
      <c r="R33" s="1"/>
    </row>
    <row r="34" spans="1:18" ht="13.5" customHeight="1">
      <c r="A34" s="29"/>
      <c r="B34" s="1" t="s">
        <v>185</v>
      </c>
      <c r="C34" s="1"/>
      <c r="D34" s="1"/>
      <c r="E34" s="1" t="s">
        <v>164</v>
      </c>
      <c r="F34" s="1"/>
      <c r="G34" s="1"/>
      <c r="H34" s="3"/>
      <c r="I34" s="3"/>
      <c r="J34" s="1"/>
      <c r="K34" s="1"/>
      <c r="L34" s="1"/>
      <c r="M34" s="3"/>
      <c r="N34" s="3">
        <v>28.45</v>
      </c>
      <c r="O34" s="1"/>
      <c r="P34" s="3"/>
      <c r="Q34" s="3"/>
      <c r="R34" s="1"/>
    </row>
    <row r="35" spans="1:18" ht="13.5" customHeight="1">
      <c r="A35" s="29"/>
      <c r="B35" s="1"/>
      <c r="C35" s="1"/>
      <c r="D35" s="1"/>
      <c r="E35" s="1"/>
      <c r="F35" s="1"/>
      <c r="G35" s="1"/>
      <c r="H35" s="3"/>
      <c r="I35" s="3"/>
      <c r="J35" s="1"/>
      <c r="K35" s="1"/>
      <c r="L35" s="1"/>
      <c r="M35" s="3"/>
      <c r="N35" s="3"/>
      <c r="O35" s="1"/>
      <c r="P35" s="3"/>
      <c r="Q35" s="3"/>
      <c r="R35" s="1"/>
    </row>
    <row r="36" spans="1:18" ht="13.5" customHeight="1">
      <c r="A36" s="98">
        <v>6</v>
      </c>
      <c r="B36" s="99" t="s">
        <v>219</v>
      </c>
      <c r="C36" s="100"/>
      <c r="D36" s="100"/>
      <c r="E36" s="100"/>
      <c r="F36" s="24">
        <f>SUM(F37:F39)</f>
        <v>0</v>
      </c>
      <c r="G36" s="1"/>
      <c r="H36" s="3"/>
      <c r="I36" s="3"/>
      <c r="J36" s="1"/>
      <c r="K36" s="1"/>
      <c r="L36" s="1"/>
      <c r="M36" s="3"/>
      <c r="N36" s="3"/>
      <c r="O36" s="1"/>
      <c r="P36" s="3"/>
      <c r="Q36" s="3"/>
      <c r="R36" s="1"/>
    </row>
    <row r="37" spans="1:18" ht="13.5" customHeight="1">
      <c r="A37" s="1"/>
      <c r="B37" s="15" t="s">
        <v>225</v>
      </c>
      <c r="C37" s="1"/>
      <c r="D37" s="15"/>
      <c r="E37" s="15" t="s">
        <v>238</v>
      </c>
      <c r="F37" s="1"/>
      <c r="G37" s="100"/>
      <c r="H37" s="3"/>
      <c r="I37" s="3"/>
      <c r="J37" s="1"/>
      <c r="K37" s="1"/>
      <c r="L37" s="1"/>
      <c r="M37" s="3"/>
      <c r="N37" s="3">
        <v>111.5</v>
      </c>
      <c r="O37" s="1"/>
      <c r="P37" s="3">
        <v>413.38</v>
      </c>
      <c r="Q37" s="3"/>
      <c r="R37" s="1"/>
    </row>
    <row r="38" spans="1:18" ht="13.5" customHeight="1">
      <c r="A38" s="1"/>
      <c r="B38" s="15" t="s">
        <v>226</v>
      </c>
      <c r="C38" s="1"/>
      <c r="D38" s="15"/>
      <c r="E38" s="15" t="s">
        <v>48</v>
      </c>
      <c r="F38" s="1"/>
      <c r="G38" s="1"/>
      <c r="H38" s="3"/>
      <c r="I38" s="3"/>
      <c r="J38" s="1"/>
      <c r="K38" s="1"/>
      <c r="L38" s="1"/>
      <c r="M38" s="3"/>
      <c r="N38" s="3">
        <v>101.88</v>
      </c>
      <c r="O38" s="1"/>
      <c r="P38" s="3"/>
      <c r="Q38" s="3"/>
      <c r="R38" s="1"/>
    </row>
    <row r="39" spans="1:18" ht="13.5" customHeight="1">
      <c r="A39" s="1"/>
      <c r="B39" s="15" t="s">
        <v>227</v>
      </c>
      <c r="C39" s="1"/>
      <c r="D39" s="15"/>
      <c r="E39" s="15" t="s">
        <v>83</v>
      </c>
      <c r="F39" s="1"/>
      <c r="G39" s="1"/>
      <c r="H39" s="3"/>
      <c r="I39" s="3"/>
      <c r="J39" s="1"/>
      <c r="K39" s="1"/>
      <c r="L39" s="1"/>
      <c r="M39" s="3"/>
      <c r="N39" s="3">
        <v>200</v>
      </c>
      <c r="O39" s="1"/>
      <c r="P39" s="3"/>
      <c r="Q39" s="3"/>
      <c r="R39" s="1"/>
    </row>
    <row r="40" spans="1:18" ht="13.5" customHeight="1">
      <c r="A40" s="29"/>
      <c r="B40" s="1"/>
      <c r="C40" s="1"/>
      <c r="D40" s="1"/>
      <c r="E40" s="1"/>
      <c r="F40" s="1"/>
      <c r="G40" s="1"/>
      <c r="H40" s="3"/>
      <c r="I40" s="3"/>
      <c r="J40" s="1"/>
      <c r="K40" s="1"/>
      <c r="L40" s="1"/>
      <c r="M40" s="3"/>
      <c r="N40" s="3"/>
      <c r="O40" s="1"/>
      <c r="P40" s="3"/>
      <c r="Q40" s="3"/>
      <c r="R40" s="1"/>
    </row>
    <row r="41" spans="1:18" ht="12.75">
      <c r="A41" s="98">
        <v>7</v>
      </c>
      <c r="B41" s="99" t="s">
        <v>220</v>
      </c>
      <c r="C41" s="100"/>
      <c r="D41" s="100"/>
      <c r="E41" s="100"/>
      <c r="F41" s="24">
        <f>SUM(F42:F44)</f>
        <v>0</v>
      </c>
      <c r="G41" s="1"/>
      <c r="H41" s="3"/>
      <c r="I41" s="3"/>
      <c r="J41" s="1"/>
      <c r="K41" s="1"/>
      <c r="L41" s="1"/>
      <c r="M41" s="3"/>
      <c r="N41" s="3"/>
      <c r="O41" s="1"/>
      <c r="P41" s="3"/>
      <c r="Q41" s="3"/>
      <c r="R41" s="1"/>
    </row>
    <row r="42" spans="1:18" ht="12.75">
      <c r="A42" s="1"/>
      <c r="B42" s="15" t="s">
        <v>228</v>
      </c>
      <c r="C42" s="1"/>
      <c r="D42" s="15"/>
      <c r="E42" s="15" t="s">
        <v>239</v>
      </c>
      <c r="F42" s="1"/>
      <c r="G42" s="100"/>
      <c r="H42" s="3"/>
      <c r="I42" s="3"/>
      <c r="J42" s="1"/>
      <c r="K42" s="1"/>
      <c r="L42" s="1"/>
      <c r="M42" s="3"/>
      <c r="N42" s="3">
        <v>33.03</v>
      </c>
      <c r="O42" s="1"/>
      <c r="P42" s="3">
        <v>237.91</v>
      </c>
      <c r="Q42" s="3"/>
      <c r="R42" s="1"/>
    </row>
    <row r="43" spans="1:18" ht="12.75">
      <c r="A43" s="1"/>
      <c r="B43" s="15" t="s">
        <v>226</v>
      </c>
      <c r="C43" s="1"/>
      <c r="D43" s="15"/>
      <c r="E43" s="15" t="s">
        <v>65</v>
      </c>
      <c r="F43" s="1"/>
      <c r="G43" s="1"/>
      <c r="H43" s="3"/>
      <c r="I43" s="3"/>
      <c r="J43" s="1"/>
      <c r="K43" s="1"/>
      <c r="L43" s="1"/>
      <c r="M43" s="3"/>
      <c r="N43" s="3">
        <v>4.88</v>
      </c>
      <c r="O43" s="1"/>
      <c r="P43" s="3"/>
      <c r="Q43" s="3"/>
      <c r="R43" s="1"/>
    </row>
    <row r="44" spans="1:18" ht="12.75">
      <c r="A44" s="1"/>
      <c r="B44" s="15" t="s">
        <v>229</v>
      </c>
      <c r="C44" s="1"/>
      <c r="D44" s="15"/>
      <c r="E44" s="15" t="s">
        <v>44</v>
      </c>
      <c r="F44" s="1"/>
      <c r="G44" s="1"/>
      <c r="H44" s="3"/>
      <c r="I44" s="3"/>
      <c r="J44" s="1"/>
      <c r="K44" s="1"/>
      <c r="L44" s="1"/>
      <c r="M44" s="3"/>
      <c r="N44" s="3">
        <v>200</v>
      </c>
      <c r="O44" s="1"/>
      <c r="P44" s="3"/>
      <c r="Q44" s="3"/>
      <c r="R44" s="1"/>
    </row>
    <row r="45" spans="1:18" ht="12.75">
      <c r="A45" s="29"/>
      <c r="B45" s="1"/>
      <c r="C45" s="1"/>
      <c r="D45" s="1"/>
      <c r="E45" s="1"/>
      <c r="F45" s="1"/>
      <c r="G45" s="1"/>
      <c r="H45" s="3"/>
      <c r="I45" s="3"/>
      <c r="J45" s="1"/>
      <c r="K45" s="1"/>
      <c r="L45" s="1"/>
      <c r="M45" s="3"/>
      <c r="N45" s="3"/>
      <c r="O45" s="1"/>
      <c r="P45" s="3"/>
      <c r="Q45" s="3"/>
      <c r="R45" s="1"/>
    </row>
    <row r="46" spans="1:18" ht="12.75">
      <c r="A46" s="98">
        <v>8</v>
      </c>
      <c r="B46" s="99" t="s">
        <v>221</v>
      </c>
      <c r="C46" s="100"/>
      <c r="D46" s="100"/>
      <c r="E46" s="100"/>
      <c r="F46" s="24">
        <f>SUM(F47:F49)</f>
        <v>0</v>
      </c>
      <c r="G46" s="1"/>
      <c r="H46" s="3"/>
      <c r="I46" s="3"/>
      <c r="J46" s="1"/>
      <c r="K46" s="1"/>
      <c r="L46" s="1"/>
      <c r="M46" s="3"/>
      <c r="N46" s="3"/>
      <c r="O46" s="1"/>
      <c r="P46" s="3"/>
      <c r="Q46" s="3"/>
      <c r="R46" s="1"/>
    </row>
    <row r="47" spans="1:18" ht="12.75">
      <c r="A47" s="1"/>
      <c r="B47" s="15" t="s">
        <v>230</v>
      </c>
      <c r="C47" s="1"/>
      <c r="D47" s="15"/>
      <c r="E47" s="15" t="s">
        <v>170</v>
      </c>
      <c r="F47" s="1"/>
      <c r="G47" s="100"/>
      <c r="H47" s="3"/>
      <c r="I47" s="3"/>
      <c r="J47" s="1"/>
      <c r="K47" s="1"/>
      <c r="L47" s="1"/>
      <c r="M47" s="3"/>
      <c r="N47" s="3">
        <v>13.96</v>
      </c>
      <c r="O47" s="1"/>
      <c r="P47" s="3">
        <v>346.46</v>
      </c>
      <c r="Q47" s="3"/>
      <c r="R47" s="1"/>
    </row>
    <row r="48" spans="1:18" ht="12.75">
      <c r="A48" s="1"/>
      <c r="B48" s="15" t="s">
        <v>231</v>
      </c>
      <c r="C48" s="1"/>
      <c r="D48" s="15"/>
      <c r="E48" s="15" t="s">
        <v>240</v>
      </c>
      <c r="F48" s="1"/>
      <c r="G48" s="1"/>
      <c r="H48" s="3"/>
      <c r="I48" s="3"/>
      <c r="J48" s="1"/>
      <c r="K48" s="1"/>
      <c r="L48" s="1"/>
      <c r="M48" s="3"/>
      <c r="N48" s="3">
        <v>200</v>
      </c>
      <c r="O48" s="1"/>
      <c r="P48" s="3"/>
      <c r="Q48" s="3"/>
      <c r="R48" s="1"/>
    </row>
    <row r="49" spans="1:18" ht="12.75">
      <c r="A49" s="1"/>
      <c r="B49" s="15" t="s">
        <v>231</v>
      </c>
      <c r="C49" s="1"/>
      <c r="D49" s="15"/>
      <c r="E49" s="15" t="s">
        <v>241</v>
      </c>
      <c r="F49" s="1"/>
      <c r="G49" s="1"/>
      <c r="H49" s="3"/>
      <c r="I49" s="3"/>
      <c r="J49" s="1"/>
      <c r="K49" s="1"/>
      <c r="L49" s="1"/>
      <c r="M49" s="3"/>
      <c r="N49" s="3">
        <v>132.5</v>
      </c>
      <c r="O49" s="1"/>
      <c r="P49" s="3"/>
      <c r="Q49" s="3"/>
      <c r="R49" s="1"/>
    </row>
    <row r="50" spans="1:18" ht="12.75">
      <c r="A50" s="29"/>
      <c r="B50" s="1"/>
      <c r="C50" s="1"/>
      <c r="D50" s="1"/>
      <c r="E50" s="1"/>
      <c r="F50" s="1"/>
      <c r="G50" s="1"/>
      <c r="H50" s="3"/>
      <c r="I50" s="3"/>
      <c r="J50" s="1"/>
      <c r="K50" s="1"/>
      <c r="L50" s="1"/>
      <c r="M50" s="3"/>
      <c r="N50" s="3"/>
      <c r="O50" s="1"/>
      <c r="P50" s="3"/>
      <c r="Q50" s="3"/>
      <c r="R50" s="1"/>
    </row>
    <row r="51" spans="1:18" ht="12.75">
      <c r="A51" s="98">
        <v>9</v>
      </c>
      <c r="B51" s="99" t="s">
        <v>222</v>
      </c>
      <c r="C51" s="100"/>
      <c r="D51" s="100"/>
      <c r="E51" s="100"/>
      <c r="F51" s="24">
        <f>SUM(F52:F54)</f>
        <v>0</v>
      </c>
      <c r="G51" s="1"/>
      <c r="H51" s="3"/>
      <c r="I51" s="3"/>
      <c r="J51" s="1"/>
      <c r="K51" s="1"/>
      <c r="L51" s="1"/>
      <c r="M51" s="3"/>
      <c r="N51" s="3"/>
      <c r="O51" s="1"/>
      <c r="P51" s="3"/>
      <c r="Q51" s="3"/>
      <c r="R51" s="1"/>
    </row>
    <row r="52" spans="1:18" ht="12.75">
      <c r="A52" s="1"/>
      <c r="B52" s="15" t="s">
        <v>232</v>
      </c>
      <c r="C52" s="1"/>
      <c r="D52" s="15"/>
      <c r="E52" s="15" t="s">
        <v>242</v>
      </c>
      <c r="F52" s="1"/>
      <c r="G52" s="100"/>
      <c r="H52" s="3"/>
      <c r="I52" s="3"/>
      <c r="J52" s="1"/>
      <c r="K52" s="1"/>
      <c r="L52" s="1"/>
      <c r="M52" s="3"/>
      <c r="N52" s="3">
        <v>200</v>
      </c>
      <c r="O52" s="1"/>
      <c r="P52" s="3">
        <v>500.9</v>
      </c>
      <c r="Q52" s="3"/>
      <c r="R52" s="1"/>
    </row>
    <row r="53" spans="1:18" ht="12.75">
      <c r="A53" s="1"/>
      <c r="B53" s="15" t="s">
        <v>233</v>
      </c>
      <c r="C53" s="1"/>
      <c r="D53" s="15"/>
      <c r="E53" s="15" t="s">
        <v>218</v>
      </c>
      <c r="F53" s="1"/>
      <c r="G53" s="1"/>
      <c r="H53" s="3"/>
      <c r="I53" s="3"/>
      <c r="J53" s="1"/>
      <c r="K53" s="1"/>
      <c r="L53" s="1"/>
      <c r="M53" s="3"/>
      <c r="N53" s="3">
        <v>100.9</v>
      </c>
      <c r="O53" s="1"/>
      <c r="P53" s="3"/>
      <c r="Q53" s="3"/>
      <c r="R53" s="1"/>
    </row>
    <row r="54" spans="1:18" ht="12.75">
      <c r="A54" s="1"/>
      <c r="B54" s="15" t="s">
        <v>234</v>
      </c>
      <c r="C54" s="1"/>
      <c r="D54" s="15"/>
      <c r="E54" s="15" t="s">
        <v>243</v>
      </c>
      <c r="F54" s="1"/>
      <c r="G54" s="1"/>
      <c r="H54" s="3"/>
      <c r="I54" s="3"/>
      <c r="J54" s="1"/>
      <c r="K54" s="1"/>
      <c r="L54" s="1"/>
      <c r="M54" s="3"/>
      <c r="N54" s="3">
        <v>200</v>
      </c>
      <c r="O54" s="1"/>
      <c r="P54" s="3"/>
      <c r="Q54" s="3"/>
      <c r="R54" s="1"/>
    </row>
    <row r="55" spans="1:18" ht="12.75">
      <c r="A55" s="29"/>
      <c r="B55" s="1"/>
      <c r="C55" s="1"/>
      <c r="D55" s="1"/>
      <c r="E55" s="1"/>
      <c r="F55" s="1"/>
      <c r="G55" s="1"/>
      <c r="H55" s="3"/>
      <c r="I55" s="3"/>
      <c r="J55" s="1"/>
      <c r="K55" s="1"/>
      <c r="L55" s="1"/>
      <c r="M55" s="3"/>
      <c r="N55" s="3"/>
      <c r="O55" s="1"/>
      <c r="P55" s="3"/>
      <c r="Q55" s="3"/>
      <c r="R55" s="1"/>
    </row>
    <row r="56" spans="1:18" ht="12.75">
      <c r="A56" s="98">
        <v>10</v>
      </c>
      <c r="B56" s="99" t="s">
        <v>223</v>
      </c>
      <c r="C56" s="100"/>
      <c r="D56" s="100"/>
      <c r="E56" s="100"/>
      <c r="F56" s="24">
        <f>SUM(F57:F59)</f>
        <v>0</v>
      </c>
      <c r="G56" s="1"/>
      <c r="H56" s="3"/>
      <c r="I56" s="3"/>
      <c r="J56" s="1"/>
      <c r="K56" s="1"/>
      <c r="L56" s="1"/>
      <c r="M56" s="3"/>
      <c r="N56" s="3"/>
      <c r="O56" s="1"/>
      <c r="P56" s="3"/>
      <c r="Q56" s="3"/>
      <c r="R56" s="1"/>
    </row>
    <row r="57" spans="1:18" ht="12.75">
      <c r="A57" s="1"/>
      <c r="B57" s="15" t="s">
        <v>235</v>
      </c>
      <c r="C57" s="1"/>
      <c r="D57" s="15"/>
      <c r="E57" s="15" t="s">
        <v>50</v>
      </c>
      <c r="F57" s="1"/>
      <c r="G57" s="100"/>
      <c r="H57" s="3"/>
      <c r="I57" s="3"/>
      <c r="J57" s="1"/>
      <c r="K57" s="1"/>
      <c r="L57" s="1"/>
      <c r="M57" s="3"/>
      <c r="N57" s="3">
        <v>0</v>
      </c>
      <c r="O57" s="1"/>
      <c r="P57" s="3">
        <v>318.3</v>
      </c>
      <c r="Q57" s="3"/>
      <c r="R57" s="1"/>
    </row>
    <row r="58" spans="1:18" ht="12.75">
      <c r="A58" s="1"/>
      <c r="B58" s="15" t="s">
        <v>236</v>
      </c>
      <c r="C58" s="1"/>
      <c r="D58" s="15"/>
      <c r="E58" s="15" t="s">
        <v>70</v>
      </c>
      <c r="F58" s="1"/>
      <c r="G58" s="1"/>
      <c r="H58" s="3"/>
      <c r="I58" s="3"/>
      <c r="J58" s="1"/>
      <c r="K58" s="1"/>
      <c r="L58" s="1"/>
      <c r="M58" s="3"/>
      <c r="N58" s="3">
        <v>200</v>
      </c>
      <c r="O58" s="1"/>
      <c r="P58" s="3"/>
      <c r="Q58" s="3"/>
      <c r="R58" s="1"/>
    </row>
    <row r="59" spans="1:18" ht="12.75">
      <c r="A59" s="1"/>
      <c r="B59" s="15" t="s">
        <v>237</v>
      </c>
      <c r="C59" s="1"/>
      <c r="D59" s="15"/>
      <c r="E59" s="15" t="s">
        <v>71</v>
      </c>
      <c r="F59" s="1"/>
      <c r="G59" s="1"/>
      <c r="H59" s="3"/>
      <c r="I59" s="3"/>
      <c r="J59" s="1"/>
      <c r="K59" s="1"/>
      <c r="L59" s="1"/>
      <c r="M59" s="3"/>
      <c r="N59" s="3">
        <v>118.3</v>
      </c>
      <c r="O59" s="1"/>
      <c r="P59" s="3"/>
      <c r="Q59" s="3"/>
      <c r="R59" s="1"/>
    </row>
    <row r="60" spans="1:18" ht="12.75">
      <c r="A60" s="29"/>
      <c r="B60" s="1"/>
      <c r="C60" s="1"/>
      <c r="D60" s="1"/>
      <c r="E60" s="1"/>
      <c r="F60" s="1"/>
      <c r="G60" s="1"/>
      <c r="H60" s="3"/>
      <c r="I60" s="3"/>
      <c r="J60" s="1"/>
      <c r="K60" s="1"/>
      <c r="L60" s="1"/>
      <c r="M60" s="3"/>
      <c r="N60" s="3"/>
      <c r="O60" s="1"/>
      <c r="P60" s="3"/>
      <c r="Q60" s="3"/>
      <c r="R60" s="1"/>
    </row>
    <row r="61" spans="1:18" ht="12.75">
      <c r="A61" s="98">
        <v>11</v>
      </c>
      <c r="B61" s="99" t="s">
        <v>224</v>
      </c>
      <c r="C61" s="100"/>
      <c r="D61" s="100"/>
      <c r="E61" s="100"/>
      <c r="F61" s="24">
        <f>SUM(F62:F64)</f>
        <v>0</v>
      </c>
      <c r="G61" s="1"/>
      <c r="H61" s="3"/>
      <c r="I61" s="3"/>
      <c r="J61" s="1"/>
      <c r="K61" s="1"/>
      <c r="L61" s="1"/>
      <c r="M61" s="3"/>
      <c r="N61" s="3"/>
      <c r="O61" s="1"/>
      <c r="P61" s="3"/>
      <c r="Q61" s="3"/>
      <c r="R61" s="1"/>
    </row>
    <row r="62" spans="1:18" ht="12.75">
      <c r="A62" s="1"/>
      <c r="B62" s="15" t="s">
        <v>235</v>
      </c>
      <c r="C62" s="1"/>
      <c r="D62" s="15"/>
      <c r="E62" s="15" t="s">
        <v>244</v>
      </c>
      <c r="F62" s="1"/>
      <c r="G62" s="100"/>
      <c r="H62" s="3"/>
      <c r="I62" s="3"/>
      <c r="J62" s="1"/>
      <c r="K62" s="1"/>
      <c r="L62" s="1"/>
      <c r="M62" s="3"/>
      <c r="N62" s="3">
        <v>200</v>
      </c>
      <c r="O62" s="1"/>
      <c r="P62" s="3">
        <v>600</v>
      </c>
      <c r="Q62" s="3"/>
      <c r="R62" s="1"/>
    </row>
    <row r="63" spans="1:18" ht="12.75">
      <c r="A63" s="1"/>
      <c r="B63" s="15" t="s">
        <v>236</v>
      </c>
      <c r="C63" s="1"/>
      <c r="D63" s="15"/>
      <c r="E63" s="15" t="s">
        <v>66</v>
      </c>
      <c r="F63" s="1"/>
      <c r="G63" s="1"/>
      <c r="H63" s="3"/>
      <c r="I63" s="3"/>
      <c r="J63" s="1"/>
      <c r="K63" s="1"/>
      <c r="L63" s="1"/>
      <c r="M63" s="3"/>
      <c r="N63" s="3">
        <v>200</v>
      </c>
      <c r="O63" s="1"/>
      <c r="P63" s="3"/>
      <c r="Q63" s="3"/>
      <c r="R63" s="1"/>
    </row>
    <row r="64" spans="1:18" ht="12.75">
      <c r="A64" s="1"/>
      <c r="B64" s="15" t="s">
        <v>237</v>
      </c>
      <c r="C64" s="1"/>
      <c r="D64" s="15"/>
      <c r="E64" s="15" t="s">
        <v>72</v>
      </c>
      <c r="F64" s="1"/>
      <c r="G64" s="1"/>
      <c r="H64" s="3"/>
      <c r="I64" s="3"/>
      <c r="J64" s="1"/>
      <c r="K64" s="1"/>
      <c r="L64" s="1"/>
      <c r="M64" s="3"/>
      <c r="N64" s="3">
        <v>200</v>
      </c>
      <c r="O64" s="1"/>
      <c r="P64" s="3"/>
      <c r="Q64" s="3"/>
      <c r="R64" s="1"/>
    </row>
    <row r="65" spans="1:18" ht="12.75">
      <c r="A65" s="29"/>
      <c r="B65" s="1"/>
      <c r="C65" s="1"/>
      <c r="D65" s="1"/>
      <c r="E65" s="1"/>
      <c r="F65" s="1"/>
      <c r="G65" s="1"/>
      <c r="H65" s="3"/>
      <c r="I65" s="3"/>
      <c r="J65" s="1"/>
      <c r="K65" s="1"/>
      <c r="L65" s="1"/>
      <c r="M65" s="3"/>
      <c r="N65" s="3"/>
      <c r="O65" s="1"/>
      <c r="P65" s="3"/>
      <c r="Q65" s="3"/>
      <c r="R65" s="1"/>
    </row>
    <row r="66" spans="1:18" ht="12.75">
      <c r="A66" s="98">
        <v>12</v>
      </c>
      <c r="B66" s="99"/>
      <c r="C66" s="100"/>
      <c r="D66" s="100"/>
      <c r="E66" s="100"/>
      <c r="F66" s="24">
        <f>SUM(F67:F69)</f>
        <v>0</v>
      </c>
      <c r="G66" s="1"/>
      <c r="H66" s="3"/>
      <c r="I66" s="3"/>
      <c r="J66" s="1"/>
      <c r="K66" s="1"/>
      <c r="L66" s="1"/>
      <c r="M66" s="3"/>
      <c r="N66" s="3"/>
      <c r="O66" s="1"/>
      <c r="P66" s="3"/>
      <c r="Q66" s="3"/>
      <c r="R66" s="1"/>
    </row>
    <row r="67" spans="1:18" ht="12.75">
      <c r="A67" s="1"/>
      <c r="B67" s="15"/>
      <c r="C67" s="1"/>
      <c r="D67" s="15"/>
      <c r="E67" s="15"/>
      <c r="F67" s="1"/>
      <c r="G67" s="100"/>
      <c r="H67" s="3"/>
      <c r="I67" s="3"/>
      <c r="J67" s="1"/>
      <c r="K67" s="1"/>
      <c r="L67" s="1"/>
      <c r="M67" s="3"/>
      <c r="N67" s="3"/>
      <c r="O67" s="1"/>
      <c r="P67" s="3">
        <f>F66</f>
        <v>0</v>
      </c>
      <c r="Q67" s="3"/>
      <c r="R67" s="1"/>
    </row>
    <row r="68" spans="1:18" ht="12.75">
      <c r="A68" s="1"/>
      <c r="B68" s="15"/>
      <c r="C68" s="1"/>
      <c r="D68" s="15"/>
      <c r="E68" s="15"/>
      <c r="F68" s="1"/>
      <c r="G68" s="1"/>
      <c r="H68" s="3"/>
      <c r="I68" s="3"/>
      <c r="J68" s="1"/>
      <c r="K68" s="1"/>
      <c r="L68" s="1"/>
      <c r="M68" s="3"/>
      <c r="N68" s="3"/>
      <c r="O68" s="1"/>
      <c r="P68" s="3"/>
      <c r="Q68" s="3"/>
      <c r="R68" s="1"/>
    </row>
    <row r="69" spans="1:18" ht="12.75">
      <c r="A69" s="1"/>
      <c r="B69" s="15"/>
      <c r="C69" s="1"/>
      <c r="D69" s="15"/>
      <c r="E69" s="15"/>
      <c r="F69" s="1"/>
      <c r="G69" s="1"/>
      <c r="H69" s="3"/>
      <c r="I69" s="3"/>
      <c r="J69" s="1"/>
      <c r="K69" s="1"/>
      <c r="L69" s="1"/>
      <c r="M69" s="3"/>
      <c r="N69" s="3"/>
      <c r="O69" s="1"/>
      <c r="P69" s="3"/>
      <c r="Q69" s="3"/>
      <c r="R69" s="1"/>
    </row>
    <row r="70" spans="1:18" ht="12.75">
      <c r="A70" s="29"/>
      <c r="B70" s="1"/>
      <c r="C70" s="1"/>
      <c r="D70" s="1"/>
      <c r="E70" s="1"/>
      <c r="F70" s="1"/>
      <c r="G70" s="1"/>
      <c r="H70" s="3"/>
      <c r="I70" s="3"/>
      <c r="J70" s="1"/>
      <c r="K70" s="1"/>
      <c r="L70" s="1"/>
      <c r="M70" s="3"/>
      <c r="N70" s="3"/>
      <c r="O70" s="1"/>
      <c r="P70" s="3"/>
      <c r="Q70" s="3"/>
      <c r="R70" s="1"/>
    </row>
  </sheetData>
  <sheetProtection/>
  <mergeCells count="2">
    <mergeCell ref="K1:P1"/>
    <mergeCell ref="C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4">
      <selection activeCell="R46" sqref="R46"/>
    </sheetView>
  </sheetViews>
  <sheetFormatPr defaultColWidth="9.00390625" defaultRowHeight="12.75"/>
  <cols>
    <col min="1" max="1" width="5.00390625" style="0" customWidth="1"/>
    <col min="2" max="2" width="20.25390625" style="0" customWidth="1"/>
    <col min="3" max="3" width="4.125" style="0" customWidth="1"/>
  </cols>
  <sheetData>
    <row r="1" spans="1:18" ht="20.25">
      <c r="A1" s="89" t="s">
        <v>29</v>
      </c>
      <c r="B1" s="90" t="s">
        <v>84</v>
      </c>
      <c r="C1" s="57" t="s">
        <v>14</v>
      </c>
      <c r="D1" s="59"/>
      <c r="E1" s="56"/>
      <c r="F1" s="56"/>
      <c r="G1" s="56"/>
      <c r="H1" s="59"/>
      <c r="I1" s="59"/>
      <c r="J1" s="60"/>
      <c r="K1" s="129" t="s">
        <v>86</v>
      </c>
      <c r="L1" s="130"/>
      <c r="M1" s="130"/>
      <c r="N1" s="130"/>
      <c r="O1" s="130"/>
      <c r="P1" s="131"/>
      <c r="Q1" s="5"/>
      <c r="R1" s="59"/>
    </row>
    <row r="2" spans="1:18" ht="18.75">
      <c r="A2" s="59"/>
      <c r="B2" s="5"/>
      <c r="C2" s="5"/>
      <c r="D2" s="58"/>
      <c r="E2" s="56"/>
      <c r="F2" s="56"/>
      <c r="G2" s="56"/>
      <c r="H2" s="59"/>
      <c r="I2" s="59"/>
      <c r="J2" s="60"/>
      <c r="K2" s="56"/>
      <c r="L2" s="56"/>
      <c r="M2" s="56"/>
      <c r="N2" s="56"/>
      <c r="O2" s="56"/>
      <c r="P2" s="56"/>
      <c r="Q2" s="56"/>
      <c r="R2" s="59"/>
    </row>
    <row r="3" spans="1:18" ht="15.75">
      <c r="A3" s="63" t="s">
        <v>18</v>
      </c>
      <c r="B3" s="5"/>
      <c r="C3" s="132" t="s">
        <v>85</v>
      </c>
      <c r="D3" s="132"/>
      <c r="E3" s="132"/>
      <c r="F3" s="5"/>
      <c r="G3" s="4"/>
      <c r="H3" s="4"/>
      <c r="I3" s="64" t="s">
        <v>17</v>
      </c>
      <c r="J3" s="4"/>
      <c r="K3" s="4"/>
      <c r="L3" s="4"/>
      <c r="M3" s="4"/>
      <c r="N3" s="69" t="s">
        <v>31</v>
      </c>
      <c r="O3" s="47"/>
      <c r="P3" s="53"/>
      <c r="Q3" s="5"/>
      <c r="R3" s="4"/>
    </row>
    <row r="4" spans="1:18" ht="12.75">
      <c r="A4" s="5"/>
      <c r="B4" s="5"/>
      <c r="C4" s="5"/>
      <c r="D4" s="5"/>
      <c r="E4" s="5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</row>
    <row r="5" spans="1:18" ht="18">
      <c r="A5" s="5"/>
      <c r="B5" s="5"/>
      <c r="C5" s="5"/>
      <c r="D5" s="5"/>
      <c r="E5" s="5"/>
      <c r="F5" s="68" t="s">
        <v>19</v>
      </c>
      <c r="G5" s="4"/>
      <c r="H5" s="5"/>
      <c r="I5" s="5"/>
      <c r="J5" s="4"/>
      <c r="K5" s="68" t="s">
        <v>9</v>
      </c>
      <c r="L5" s="4"/>
      <c r="M5" s="5"/>
      <c r="N5" s="4"/>
      <c r="O5" s="4"/>
      <c r="P5" s="4"/>
      <c r="Q5" s="4"/>
      <c r="R5" s="4"/>
    </row>
    <row r="6" spans="1:18" ht="14.25">
      <c r="A6" s="4"/>
      <c r="B6" s="5"/>
      <c r="C6" s="5"/>
      <c r="D6" s="5"/>
      <c r="E6" s="5"/>
      <c r="F6" s="66" t="s">
        <v>25</v>
      </c>
      <c r="G6" s="4"/>
      <c r="H6" s="4"/>
      <c r="I6" s="29">
        <v>119</v>
      </c>
      <c r="J6" s="4"/>
      <c r="K6" s="66" t="s">
        <v>25</v>
      </c>
      <c r="L6" s="4"/>
      <c r="M6" s="4"/>
      <c r="N6" s="29">
        <f>-R22</f>
        <v>0</v>
      </c>
      <c r="O6" s="4"/>
      <c r="P6" s="4"/>
      <c r="Q6" s="4"/>
      <c r="R6" s="4"/>
    </row>
    <row r="7" spans="1:18" ht="15">
      <c r="A7" s="4"/>
      <c r="B7" s="37" t="s">
        <v>23</v>
      </c>
      <c r="C7" s="83">
        <v>27</v>
      </c>
      <c r="D7" s="5"/>
      <c r="E7" s="5"/>
      <c r="F7" s="66" t="s">
        <v>16</v>
      </c>
      <c r="G7" s="4"/>
      <c r="H7" s="4"/>
      <c r="I7" s="93">
        <f>I6/I8</f>
        <v>2.975</v>
      </c>
      <c r="J7" s="4"/>
      <c r="K7" s="66" t="s">
        <v>16</v>
      </c>
      <c r="L7" s="4"/>
      <c r="M7" s="4"/>
      <c r="N7" s="93" t="e">
        <f>N6/N8</f>
        <v>#DIV/0!</v>
      </c>
      <c r="O7" s="4"/>
      <c r="P7" s="4"/>
      <c r="Q7" s="4"/>
      <c r="R7" s="4"/>
    </row>
    <row r="8" spans="1:18" ht="14.25">
      <c r="A8" s="4"/>
      <c r="B8" s="5"/>
      <c r="C8" s="5"/>
      <c r="D8" s="5"/>
      <c r="E8" s="5"/>
      <c r="F8" s="65" t="s">
        <v>0</v>
      </c>
      <c r="G8" s="5"/>
      <c r="H8" s="4"/>
      <c r="I8" s="83">
        <v>40</v>
      </c>
      <c r="J8" s="4"/>
      <c r="K8" s="65" t="s">
        <v>0</v>
      </c>
      <c r="L8" s="4"/>
      <c r="M8" s="4"/>
      <c r="N8" s="83"/>
      <c r="O8" s="4"/>
      <c r="P8" s="4"/>
      <c r="Q8" s="4"/>
      <c r="R8" s="91" t="s">
        <v>126</v>
      </c>
    </row>
    <row r="9" spans="1:18" ht="16.5">
      <c r="A9" s="5"/>
      <c r="B9" s="80" t="s">
        <v>21</v>
      </c>
      <c r="C9" s="5"/>
      <c r="D9" s="4"/>
      <c r="E9" s="4"/>
      <c r="F9" s="63" t="s">
        <v>26</v>
      </c>
      <c r="G9" s="5"/>
      <c r="H9" s="5"/>
      <c r="I9" s="29">
        <v>80</v>
      </c>
      <c r="J9" s="4"/>
      <c r="K9" s="63" t="s">
        <v>26</v>
      </c>
      <c r="L9" s="5"/>
      <c r="M9" s="4"/>
      <c r="N9" s="29"/>
      <c r="O9" s="4"/>
      <c r="P9" s="80" t="s">
        <v>28</v>
      </c>
      <c r="Q9" s="5"/>
      <c r="R9" s="92"/>
    </row>
    <row r="10" spans="1:18" ht="65.25">
      <c r="A10" s="72" t="s">
        <v>8</v>
      </c>
      <c r="B10" s="73" t="s">
        <v>12</v>
      </c>
      <c r="C10" s="72" t="s">
        <v>13</v>
      </c>
      <c r="D10" s="67" t="s">
        <v>10</v>
      </c>
      <c r="E10" s="74" t="s">
        <v>11</v>
      </c>
      <c r="F10" s="70" t="s">
        <v>2</v>
      </c>
      <c r="G10" s="79" t="s">
        <v>3</v>
      </c>
      <c r="H10" s="70" t="s">
        <v>4</v>
      </c>
      <c r="I10" s="75" t="s">
        <v>5</v>
      </c>
      <c r="J10" s="71" t="s">
        <v>6</v>
      </c>
      <c r="K10" s="70" t="s">
        <v>2</v>
      </c>
      <c r="L10" s="79" t="s">
        <v>3</v>
      </c>
      <c r="M10" s="70" t="s">
        <v>4</v>
      </c>
      <c r="N10" s="76" t="s">
        <v>5</v>
      </c>
      <c r="O10" s="71" t="s">
        <v>6</v>
      </c>
      <c r="P10" s="78" t="s">
        <v>7</v>
      </c>
      <c r="Q10" s="78" t="s">
        <v>20</v>
      </c>
      <c r="R10" s="72" t="s">
        <v>27</v>
      </c>
    </row>
    <row r="11" spans="1:18" ht="12.75">
      <c r="A11" s="29">
        <v>1</v>
      </c>
      <c r="B11" s="9" t="s">
        <v>127</v>
      </c>
      <c r="C11" s="38"/>
      <c r="D11" s="10" t="s">
        <v>35</v>
      </c>
      <c r="E11" s="10" t="s">
        <v>36</v>
      </c>
      <c r="F11" s="24">
        <v>100</v>
      </c>
      <c r="G11" s="85"/>
      <c r="H11" s="3">
        <f aca="true" t="shared" si="0" ref="H11:H29">IF((G11-$I$8)&gt;0,G11-$I$8,0)</f>
        <v>0</v>
      </c>
      <c r="I11" s="3">
        <f>SUM(F11+H11)</f>
        <v>100</v>
      </c>
      <c r="J11" s="82"/>
      <c r="K11" s="24"/>
      <c r="L11" s="85"/>
      <c r="M11" s="3">
        <f>IF((L11-$N$8)&gt;0,L11-$N$8,0)</f>
        <v>0</v>
      </c>
      <c r="N11" s="3">
        <f>SUM(K11+M11)</f>
        <v>0</v>
      </c>
      <c r="O11" s="1"/>
      <c r="P11" s="3">
        <f aca="true" t="shared" si="1" ref="P11:P29">SUM(I11+N11)</f>
        <v>100</v>
      </c>
      <c r="Q11" s="3">
        <f aca="true" t="shared" si="2" ref="Q11:Q29">SUM(G11+L11)</f>
        <v>0</v>
      </c>
      <c r="R11" s="82"/>
    </row>
    <row r="12" spans="1:18" ht="12.75">
      <c r="A12" s="29">
        <v>2</v>
      </c>
      <c r="B12" s="9" t="s">
        <v>128</v>
      </c>
      <c r="C12" s="38"/>
      <c r="D12" s="10" t="s">
        <v>39</v>
      </c>
      <c r="E12" s="10" t="s">
        <v>40</v>
      </c>
      <c r="F12" s="24">
        <v>100</v>
      </c>
      <c r="G12" s="85"/>
      <c r="H12" s="3">
        <f t="shared" si="0"/>
        <v>0</v>
      </c>
      <c r="I12" s="3">
        <f aca="true" t="shared" si="3" ref="I12:I29">SUM(F12+H12)</f>
        <v>100</v>
      </c>
      <c r="J12" s="82"/>
      <c r="K12" s="24"/>
      <c r="L12" s="85"/>
      <c r="M12" s="3">
        <f aca="true" t="shared" si="4" ref="M12:M29">IF((L12-$N$8)&gt;0,L12-$N$8,0)</f>
        <v>0</v>
      </c>
      <c r="N12" s="3">
        <f aca="true" t="shared" si="5" ref="N12:N29">SUM(K12+M12)</f>
        <v>0</v>
      </c>
      <c r="O12" s="1"/>
      <c r="P12" s="3">
        <f t="shared" si="1"/>
        <v>100</v>
      </c>
      <c r="Q12" s="3">
        <f t="shared" si="2"/>
        <v>0</v>
      </c>
      <c r="R12" s="82"/>
    </row>
    <row r="13" spans="1:18" ht="12.75">
      <c r="A13" s="29">
        <v>3</v>
      </c>
      <c r="B13" s="9" t="s">
        <v>151</v>
      </c>
      <c r="C13" s="38"/>
      <c r="D13" s="10" t="s">
        <v>49</v>
      </c>
      <c r="E13" s="120" t="s">
        <v>153</v>
      </c>
      <c r="F13" s="24">
        <v>15</v>
      </c>
      <c r="G13" s="85">
        <v>26.68</v>
      </c>
      <c r="H13" s="3">
        <f t="shared" si="0"/>
        <v>0</v>
      </c>
      <c r="I13" s="3">
        <f t="shared" si="3"/>
        <v>15</v>
      </c>
      <c r="J13" s="82"/>
      <c r="K13" s="24"/>
      <c r="L13" s="85"/>
      <c r="M13" s="3">
        <f t="shared" si="4"/>
        <v>0</v>
      </c>
      <c r="N13" s="3">
        <f t="shared" si="5"/>
        <v>0</v>
      </c>
      <c r="O13" s="1"/>
      <c r="P13" s="3">
        <f t="shared" si="1"/>
        <v>15</v>
      </c>
      <c r="Q13" s="3">
        <f t="shared" si="2"/>
        <v>26.68</v>
      </c>
      <c r="R13" s="82">
        <v>6</v>
      </c>
    </row>
    <row r="14" spans="1:18" ht="12.75">
      <c r="A14" s="29">
        <v>4</v>
      </c>
      <c r="B14" s="9" t="s">
        <v>127</v>
      </c>
      <c r="C14" s="38"/>
      <c r="D14" s="10" t="s">
        <v>37</v>
      </c>
      <c r="E14" s="10" t="s">
        <v>38</v>
      </c>
      <c r="F14" s="24">
        <v>100</v>
      </c>
      <c r="G14" s="85"/>
      <c r="H14" s="3">
        <f t="shared" si="0"/>
        <v>0</v>
      </c>
      <c r="I14" s="3">
        <f t="shared" si="3"/>
        <v>100</v>
      </c>
      <c r="J14" s="82"/>
      <c r="K14" s="24"/>
      <c r="L14" s="85"/>
      <c r="M14" s="3">
        <f t="shared" si="4"/>
        <v>0</v>
      </c>
      <c r="N14" s="3">
        <f t="shared" si="5"/>
        <v>0</v>
      </c>
      <c r="O14" s="1"/>
      <c r="P14" s="3">
        <f t="shared" si="1"/>
        <v>100</v>
      </c>
      <c r="Q14" s="3">
        <f t="shared" si="2"/>
        <v>0</v>
      </c>
      <c r="R14" s="82"/>
    </row>
    <row r="15" spans="1:18" ht="12.75">
      <c r="A15" s="29">
        <v>5</v>
      </c>
      <c r="B15" s="1" t="s">
        <v>152</v>
      </c>
      <c r="C15" s="1"/>
      <c r="D15" s="1" t="s">
        <v>47</v>
      </c>
      <c r="E15" s="1" t="s">
        <v>165</v>
      </c>
      <c r="F15" s="24">
        <v>25</v>
      </c>
      <c r="G15" s="85">
        <v>37.42</v>
      </c>
      <c r="H15" s="3">
        <f t="shared" si="0"/>
        <v>0</v>
      </c>
      <c r="I15" s="3">
        <f t="shared" si="3"/>
        <v>25</v>
      </c>
      <c r="J15" s="82"/>
      <c r="K15" s="24"/>
      <c r="L15" s="85"/>
      <c r="M15" s="3">
        <f t="shared" si="4"/>
        <v>0</v>
      </c>
      <c r="N15" s="3">
        <f t="shared" si="5"/>
        <v>0</v>
      </c>
      <c r="O15" s="1"/>
      <c r="P15" s="3">
        <f t="shared" si="1"/>
        <v>25</v>
      </c>
      <c r="Q15" s="3">
        <f t="shared" si="2"/>
        <v>37.42</v>
      </c>
      <c r="R15" s="82">
        <v>9</v>
      </c>
    </row>
    <row r="16" spans="1:18" ht="12.75">
      <c r="A16" s="29">
        <v>6</v>
      </c>
      <c r="B16" s="9" t="s">
        <v>195</v>
      </c>
      <c r="C16" s="38"/>
      <c r="D16" s="10" t="s">
        <v>60</v>
      </c>
      <c r="E16" s="10" t="s">
        <v>191</v>
      </c>
      <c r="F16" s="24">
        <v>5</v>
      </c>
      <c r="G16" s="85">
        <v>59.2</v>
      </c>
      <c r="H16" s="3">
        <f t="shared" si="0"/>
        <v>19.200000000000003</v>
      </c>
      <c r="I16" s="3">
        <f t="shared" si="3"/>
        <v>24.200000000000003</v>
      </c>
      <c r="J16" s="82"/>
      <c r="K16" s="24"/>
      <c r="L16" s="85"/>
      <c r="M16" s="3">
        <f t="shared" si="4"/>
        <v>0</v>
      </c>
      <c r="N16" s="3">
        <f t="shared" si="5"/>
        <v>0</v>
      </c>
      <c r="O16" s="1"/>
      <c r="P16" s="3">
        <f t="shared" si="1"/>
        <v>24.200000000000003</v>
      </c>
      <c r="Q16" s="3">
        <f t="shared" si="2"/>
        <v>59.2</v>
      </c>
      <c r="R16" s="82">
        <v>12</v>
      </c>
    </row>
    <row r="17" spans="1:18" ht="12.75">
      <c r="A17" s="29">
        <v>7</v>
      </c>
      <c r="B17" s="1" t="s">
        <v>195</v>
      </c>
      <c r="C17" s="1"/>
      <c r="D17" s="1" t="s">
        <v>35</v>
      </c>
      <c r="E17" s="1" t="s">
        <v>242</v>
      </c>
      <c r="F17" s="24">
        <v>100</v>
      </c>
      <c r="G17" s="85"/>
      <c r="H17" s="3">
        <f t="shared" si="0"/>
        <v>0</v>
      </c>
      <c r="I17" s="3">
        <f t="shared" si="3"/>
        <v>100</v>
      </c>
      <c r="J17" s="82"/>
      <c r="K17" s="24"/>
      <c r="L17" s="85"/>
      <c r="M17" s="3">
        <f t="shared" si="4"/>
        <v>0</v>
      </c>
      <c r="N17" s="3">
        <f t="shared" si="5"/>
        <v>0</v>
      </c>
      <c r="O17" s="1"/>
      <c r="P17" s="3">
        <f t="shared" si="1"/>
        <v>100</v>
      </c>
      <c r="Q17" s="3">
        <f t="shared" si="2"/>
        <v>0</v>
      </c>
      <c r="R17" s="82"/>
    </row>
    <row r="18" spans="1:18" ht="12.75">
      <c r="A18" s="29"/>
      <c r="B18" s="1"/>
      <c r="C18" s="1"/>
      <c r="D18" s="1"/>
      <c r="E18" s="1"/>
      <c r="F18" s="24"/>
      <c r="G18" s="85"/>
      <c r="H18" s="3">
        <f t="shared" si="0"/>
        <v>0</v>
      </c>
      <c r="I18" s="3">
        <f t="shared" si="3"/>
        <v>0</v>
      </c>
      <c r="J18" s="82"/>
      <c r="K18" s="24"/>
      <c r="L18" s="85"/>
      <c r="M18" s="3">
        <f t="shared" si="4"/>
        <v>0</v>
      </c>
      <c r="N18" s="3">
        <f t="shared" si="5"/>
        <v>0</v>
      </c>
      <c r="O18" s="1"/>
      <c r="P18" s="3">
        <f t="shared" si="1"/>
        <v>0</v>
      </c>
      <c r="Q18" s="3">
        <f t="shared" si="2"/>
        <v>0</v>
      </c>
      <c r="R18" s="82"/>
    </row>
    <row r="19" spans="1:18" ht="12.75">
      <c r="A19" s="29"/>
      <c r="B19" s="1"/>
      <c r="C19" s="1"/>
      <c r="D19" s="1"/>
      <c r="E19" s="1"/>
      <c r="F19" s="24"/>
      <c r="G19" s="85"/>
      <c r="H19" s="3">
        <f t="shared" si="0"/>
        <v>0</v>
      </c>
      <c r="I19" s="3">
        <f t="shared" si="3"/>
        <v>0</v>
      </c>
      <c r="J19" s="82"/>
      <c r="K19" s="24"/>
      <c r="L19" s="85"/>
      <c r="M19" s="3">
        <f t="shared" si="4"/>
        <v>0</v>
      </c>
      <c r="N19" s="3">
        <f t="shared" si="5"/>
        <v>0</v>
      </c>
      <c r="O19" s="1"/>
      <c r="P19" s="3">
        <f t="shared" si="1"/>
        <v>0</v>
      </c>
      <c r="Q19" s="3">
        <f t="shared" si="2"/>
        <v>0</v>
      </c>
      <c r="R19" s="82"/>
    </row>
    <row r="20" spans="1:18" ht="12.75">
      <c r="A20" s="29"/>
      <c r="B20" s="1"/>
      <c r="C20" s="1"/>
      <c r="D20" s="1"/>
      <c r="E20" s="1"/>
      <c r="F20" s="24"/>
      <c r="G20" s="85"/>
      <c r="H20" s="3">
        <f t="shared" si="0"/>
        <v>0</v>
      </c>
      <c r="I20" s="3">
        <f t="shared" si="3"/>
        <v>0</v>
      </c>
      <c r="J20" s="82"/>
      <c r="K20" s="24"/>
      <c r="L20" s="85"/>
      <c r="M20" s="3">
        <f t="shared" si="4"/>
        <v>0</v>
      </c>
      <c r="N20" s="3">
        <f t="shared" si="5"/>
        <v>0</v>
      </c>
      <c r="O20" s="1"/>
      <c r="P20" s="3">
        <f t="shared" si="1"/>
        <v>0</v>
      </c>
      <c r="Q20" s="3">
        <f t="shared" si="2"/>
        <v>0</v>
      </c>
      <c r="R20" s="82"/>
    </row>
    <row r="21" spans="1:18" ht="12.75">
      <c r="A21" s="29"/>
      <c r="B21" s="1"/>
      <c r="C21" s="1"/>
      <c r="D21" s="1"/>
      <c r="E21" s="1"/>
      <c r="F21" s="24"/>
      <c r="G21" s="85"/>
      <c r="H21" s="3">
        <f t="shared" si="0"/>
        <v>0</v>
      </c>
      <c r="I21" s="3">
        <f t="shared" si="3"/>
        <v>0</v>
      </c>
      <c r="J21" s="82"/>
      <c r="K21" s="24"/>
      <c r="L21" s="85"/>
      <c r="M21" s="3">
        <f t="shared" si="4"/>
        <v>0</v>
      </c>
      <c r="N21" s="3">
        <f t="shared" si="5"/>
        <v>0</v>
      </c>
      <c r="O21" s="1"/>
      <c r="P21" s="3">
        <f t="shared" si="1"/>
        <v>0</v>
      </c>
      <c r="Q21" s="3">
        <f t="shared" si="2"/>
        <v>0</v>
      </c>
      <c r="R21" s="82"/>
    </row>
    <row r="22" spans="1:18" ht="12.75">
      <c r="A22" s="29">
        <v>1</v>
      </c>
      <c r="B22" s="9" t="s">
        <v>130</v>
      </c>
      <c r="C22" s="38"/>
      <c r="D22" s="10" t="s">
        <v>56</v>
      </c>
      <c r="E22" s="10" t="s">
        <v>131</v>
      </c>
      <c r="F22" s="24">
        <v>100</v>
      </c>
      <c r="G22" s="85"/>
      <c r="H22" s="3">
        <f t="shared" si="0"/>
        <v>0</v>
      </c>
      <c r="I22" s="3">
        <f t="shared" si="3"/>
        <v>100</v>
      </c>
      <c r="J22" s="82"/>
      <c r="K22" s="24"/>
      <c r="L22" s="85"/>
      <c r="M22" s="3">
        <f t="shared" si="4"/>
        <v>0</v>
      </c>
      <c r="N22" s="3">
        <f t="shared" si="5"/>
        <v>0</v>
      </c>
      <c r="O22" s="1"/>
      <c r="P22" s="3">
        <f t="shared" si="1"/>
        <v>100</v>
      </c>
      <c r="Q22" s="3">
        <f t="shared" si="2"/>
        <v>0</v>
      </c>
      <c r="R22" s="82"/>
    </row>
    <row r="23" spans="1:18" ht="12.75">
      <c r="A23" s="29">
        <v>2</v>
      </c>
      <c r="B23" s="9" t="s">
        <v>132</v>
      </c>
      <c r="C23" s="38"/>
      <c r="D23" s="10" t="s">
        <v>60</v>
      </c>
      <c r="E23" s="10" t="s">
        <v>150</v>
      </c>
      <c r="F23" s="122">
        <v>5</v>
      </c>
      <c r="G23" s="85">
        <v>47.97</v>
      </c>
      <c r="H23" s="3">
        <f t="shared" si="0"/>
        <v>7.969999999999999</v>
      </c>
      <c r="I23" s="3">
        <f t="shared" si="3"/>
        <v>12.969999999999999</v>
      </c>
      <c r="J23" s="82"/>
      <c r="K23" s="24"/>
      <c r="L23" s="85"/>
      <c r="M23" s="3">
        <f t="shared" si="4"/>
        <v>0</v>
      </c>
      <c r="N23" s="3">
        <f t="shared" si="5"/>
        <v>0</v>
      </c>
      <c r="O23" s="1"/>
      <c r="P23" s="3">
        <f t="shared" si="1"/>
        <v>12.969999999999999</v>
      </c>
      <c r="Q23" s="3">
        <f t="shared" si="2"/>
        <v>47.97</v>
      </c>
      <c r="R23" s="82">
        <v>10</v>
      </c>
    </row>
    <row r="24" spans="1:18" ht="12.75">
      <c r="A24" s="29">
        <v>3</v>
      </c>
      <c r="B24" s="9" t="s">
        <v>129</v>
      </c>
      <c r="C24" s="38"/>
      <c r="D24" s="10" t="s">
        <v>62</v>
      </c>
      <c r="E24" s="10" t="s">
        <v>63</v>
      </c>
      <c r="F24" s="24">
        <v>100</v>
      </c>
      <c r="G24" s="85"/>
      <c r="H24" s="3">
        <f t="shared" si="0"/>
        <v>0</v>
      </c>
      <c r="I24" s="3">
        <f t="shared" si="3"/>
        <v>100</v>
      </c>
      <c r="J24" s="82"/>
      <c r="K24" s="24"/>
      <c r="L24" s="85"/>
      <c r="M24" s="3">
        <f t="shared" si="4"/>
        <v>0</v>
      </c>
      <c r="N24" s="3">
        <f t="shared" si="5"/>
        <v>0</v>
      </c>
      <c r="O24" s="1"/>
      <c r="P24" s="3">
        <f t="shared" si="1"/>
        <v>100</v>
      </c>
      <c r="Q24" s="3">
        <f t="shared" si="2"/>
        <v>0</v>
      </c>
      <c r="R24" s="82"/>
    </row>
    <row r="25" spans="1:18" ht="12.75">
      <c r="A25" s="29">
        <v>4</v>
      </c>
      <c r="B25" s="9" t="s">
        <v>151</v>
      </c>
      <c r="C25" s="1"/>
      <c r="D25" s="1" t="s">
        <v>56</v>
      </c>
      <c r="E25" s="123" t="s">
        <v>156</v>
      </c>
      <c r="F25" s="24">
        <v>5</v>
      </c>
      <c r="G25" s="85">
        <v>31.39</v>
      </c>
      <c r="H25" s="3">
        <f t="shared" si="0"/>
        <v>0</v>
      </c>
      <c r="I25" s="3">
        <f t="shared" si="3"/>
        <v>5</v>
      </c>
      <c r="J25" s="82"/>
      <c r="K25" s="24"/>
      <c r="L25" s="85"/>
      <c r="M25" s="3">
        <f t="shared" si="4"/>
        <v>0</v>
      </c>
      <c r="N25" s="3">
        <f t="shared" si="5"/>
        <v>0</v>
      </c>
      <c r="O25" s="1"/>
      <c r="P25" s="3">
        <f t="shared" si="1"/>
        <v>5</v>
      </c>
      <c r="Q25" s="3">
        <f t="shared" si="2"/>
        <v>31.39</v>
      </c>
      <c r="R25" s="82">
        <v>3</v>
      </c>
    </row>
    <row r="26" spans="1:18" ht="12.75">
      <c r="A26" s="29">
        <v>5</v>
      </c>
      <c r="B26" s="9" t="s">
        <v>132</v>
      </c>
      <c r="C26" s="119"/>
      <c r="D26" s="10" t="s">
        <v>133</v>
      </c>
      <c r="E26" s="10" t="s">
        <v>134</v>
      </c>
      <c r="F26" s="24">
        <v>100</v>
      </c>
      <c r="G26" s="85"/>
      <c r="H26" s="3">
        <f t="shared" si="0"/>
        <v>0</v>
      </c>
      <c r="I26" s="3">
        <f t="shared" si="3"/>
        <v>100</v>
      </c>
      <c r="J26" s="82"/>
      <c r="K26" s="24"/>
      <c r="L26" s="85"/>
      <c r="M26" s="3">
        <f t="shared" si="4"/>
        <v>0</v>
      </c>
      <c r="N26" s="3">
        <f t="shared" si="5"/>
        <v>0</v>
      </c>
      <c r="O26" s="1"/>
      <c r="P26" s="3">
        <f t="shared" si="1"/>
        <v>100</v>
      </c>
      <c r="Q26" s="3">
        <f t="shared" si="2"/>
        <v>0</v>
      </c>
      <c r="R26" s="82"/>
    </row>
    <row r="27" spans="1:18" ht="12.75">
      <c r="A27" s="29">
        <v>6</v>
      </c>
      <c r="B27" s="9" t="s">
        <v>152</v>
      </c>
      <c r="C27" s="1"/>
      <c r="D27" s="121" t="s">
        <v>155</v>
      </c>
      <c r="E27" s="120" t="s">
        <v>154</v>
      </c>
      <c r="F27" s="24">
        <v>0</v>
      </c>
      <c r="G27" s="85">
        <v>32.15</v>
      </c>
      <c r="H27" s="3">
        <f t="shared" si="0"/>
        <v>0</v>
      </c>
      <c r="I27" s="3">
        <f t="shared" si="3"/>
        <v>0</v>
      </c>
      <c r="J27" s="82"/>
      <c r="K27" s="24"/>
      <c r="L27" s="85"/>
      <c r="M27" s="3">
        <f t="shared" si="4"/>
        <v>0</v>
      </c>
      <c r="N27" s="3">
        <f t="shared" si="5"/>
        <v>0</v>
      </c>
      <c r="O27" s="1"/>
      <c r="P27" s="3">
        <f t="shared" si="1"/>
        <v>0</v>
      </c>
      <c r="Q27" s="3">
        <f t="shared" si="2"/>
        <v>32.15</v>
      </c>
      <c r="R27" s="82">
        <v>1</v>
      </c>
    </row>
    <row r="28" spans="1:18" ht="12.75">
      <c r="A28" s="29">
        <v>7</v>
      </c>
      <c r="B28" s="9" t="s">
        <v>130</v>
      </c>
      <c r="C28" s="38"/>
      <c r="D28" s="10" t="s">
        <v>56</v>
      </c>
      <c r="E28" s="10" t="s">
        <v>67</v>
      </c>
      <c r="F28" s="24">
        <v>100</v>
      </c>
      <c r="G28" s="85"/>
      <c r="H28" s="3">
        <f t="shared" si="0"/>
        <v>0</v>
      </c>
      <c r="I28" s="3">
        <f t="shared" si="3"/>
        <v>100</v>
      </c>
      <c r="J28" s="82"/>
      <c r="K28" s="24"/>
      <c r="L28" s="85"/>
      <c r="M28" s="3">
        <f t="shared" si="4"/>
        <v>0</v>
      </c>
      <c r="N28" s="3">
        <f t="shared" si="5"/>
        <v>0</v>
      </c>
      <c r="O28" s="1"/>
      <c r="P28" s="3">
        <f t="shared" si="1"/>
        <v>100</v>
      </c>
      <c r="Q28" s="3">
        <f t="shared" si="2"/>
        <v>0</v>
      </c>
      <c r="R28" s="82"/>
    </row>
    <row r="29" spans="1:18" ht="12.75">
      <c r="A29" s="29">
        <v>8</v>
      </c>
      <c r="B29" s="1" t="s">
        <v>251</v>
      </c>
      <c r="C29" s="1"/>
      <c r="D29" s="1" t="s">
        <v>255</v>
      </c>
      <c r="E29" s="1" t="s">
        <v>256</v>
      </c>
      <c r="F29" s="24">
        <v>100</v>
      </c>
      <c r="G29" s="85"/>
      <c r="H29" s="3">
        <f t="shared" si="0"/>
        <v>0</v>
      </c>
      <c r="I29" s="3">
        <f t="shared" si="3"/>
        <v>100</v>
      </c>
      <c r="J29" s="82"/>
      <c r="K29" s="24"/>
      <c r="L29" s="85"/>
      <c r="M29" s="3">
        <f t="shared" si="4"/>
        <v>0</v>
      </c>
      <c r="N29" s="3">
        <f t="shared" si="5"/>
        <v>0</v>
      </c>
      <c r="O29" s="1"/>
      <c r="P29" s="3">
        <f t="shared" si="1"/>
        <v>100</v>
      </c>
      <c r="Q29" s="3">
        <f t="shared" si="2"/>
        <v>0</v>
      </c>
      <c r="R29" s="82"/>
    </row>
    <row r="30" spans="1:18" ht="12.75">
      <c r="A30" s="29"/>
      <c r="B30" s="1"/>
      <c r="C30" s="1"/>
      <c r="D30" s="1"/>
      <c r="E30" s="1"/>
      <c r="F30" s="24"/>
      <c r="G30" s="85"/>
      <c r="H30" s="3">
        <f aca="true" t="shared" si="6" ref="H30:H44">IF((G30-$I$8)&gt;0,G30-$I$8,0)</f>
        <v>0</v>
      </c>
      <c r="I30" s="3">
        <f aca="true" t="shared" si="7" ref="I30:I36">SUM(F30+H30)</f>
        <v>0</v>
      </c>
      <c r="J30" s="82"/>
      <c r="K30" s="24"/>
      <c r="L30" s="85"/>
      <c r="M30" s="3">
        <f aca="true" t="shared" si="8" ref="M30:M44">IF((L30-$N$8)&gt;0,L30-$N$8,0)</f>
        <v>0</v>
      </c>
      <c r="N30" s="3">
        <f aca="true" t="shared" si="9" ref="N30:N36">SUM(K30+M30)</f>
        <v>0</v>
      </c>
      <c r="O30" s="1"/>
      <c r="P30" s="3">
        <f aca="true" t="shared" si="10" ref="P30:P36">SUM(I30+N30)</f>
        <v>0</v>
      </c>
      <c r="Q30" s="3">
        <f aca="true" t="shared" si="11" ref="Q30:Q36">SUM(G30+L30)</f>
        <v>0</v>
      </c>
      <c r="R30" s="82"/>
    </row>
    <row r="31" spans="1:18" ht="12.75">
      <c r="A31" s="29">
        <v>1</v>
      </c>
      <c r="B31" s="9" t="s">
        <v>135</v>
      </c>
      <c r="C31" s="38"/>
      <c r="D31" s="10" t="s">
        <v>73</v>
      </c>
      <c r="E31" s="10" t="s">
        <v>74</v>
      </c>
      <c r="F31" s="24">
        <v>5</v>
      </c>
      <c r="G31" s="85">
        <v>52.35</v>
      </c>
      <c r="H31" s="3">
        <f t="shared" si="6"/>
        <v>12.350000000000001</v>
      </c>
      <c r="I31" s="3">
        <f t="shared" si="7"/>
        <v>17.35</v>
      </c>
      <c r="J31" s="82"/>
      <c r="K31" s="24"/>
      <c r="L31" s="85"/>
      <c r="M31" s="3">
        <f t="shared" si="8"/>
        <v>0</v>
      </c>
      <c r="N31" s="3">
        <f t="shared" si="9"/>
        <v>0</v>
      </c>
      <c r="O31" s="1"/>
      <c r="P31" s="3">
        <f t="shared" si="10"/>
        <v>17.35</v>
      </c>
      <c r="Q31" s="3">
        <f t="shared" si="11"/>
        <v>52.35</v>
      </c>
      <c r="R31" s="82">
        <v>11</v>
      </c>
    </row>
    <row r="32" spans="1:18" ht="12.75">
      <c r="A32" s="29">
        <v>2</v>
      </c>
      <c r="B32" s="9" t="s">
        <v>129</v>
      </c>
      <c r="C32" s="38"/>
      <c r="D32" s="10" t="s">
        <v>69</v>
      </c>
      <c r="E32" s="10" t="s">
        <v>75</v>
      </c>
      <c r="F32" s="24">
        <v>100</v>
      </c>
      <c r="G32" s="85"/>
      <c r="H32" s="3">
        <f t="shared" si="6"/>
        <v>0</v>
      </c>
      <c r="I32" s="3">
        <f t="shared" si="7"/>
        <v>100</v>
      </c>
      <c r="J32" s="82"/>
      <c r="K32" s="24"/>
      <c r="L32" s="85"/>
      <c r="M32" s="3">
        <f t="shared" si="8"/>
        <v>0</v>
      </c>
      <c r="N32" s="3">
        <f t="shared" si="9"/>
        <v>0</v>
      </c>
      <c r="O32" s="1"/>
      <c r="P32" s="3">
        <f t="shared" si="10"/>
        <v>100</v>
      </c>
      <c r="Q32" s="3">
        <f t="shared" si="11"/>
        <v>0</v>
      </c>
      <c r="R32" s="82"/>
    </row>
    <row r="33" spans="1:18" ht="12.75">
      <c r="A33" s="29">
        <v>3</v>
      </c>
      <c r="B33" s="9" t="s">
        <v>136</v>
      </c>
      <c r="C33" s="38"/>
      <c r="D33" s="10" t="s">
        <v>69</v>
      </c>
      <c r="E33" s="10" t="s">
        <v>76</v>
      </c>
      <c r="F33" s="24">
        <v>100</v>
      </c>
      <c r="G33" s="85"/>
      <c r="H33" s="3">
        <f t="shared" si="6"/>
        <v>0</v>
      </c>
      <c r="I33" s="3">
        <f t="shared" si="7"/>
        <v>100</v>
      </c>
      <c r="J33" s="82"/>
      <c r="K33" s="24"/>
      <c r="L33" s="85"/>
      <c r="M33" s="3">
        <f t="shared" si="8"/>
        <v>0</v>
      </c>
      <c r="N33" s="3">
        <f t="shared" si="9"/>
        <v>0</v>
      </c>
      <c r="O33" s="1"/>
      <c r="P33" s="3">
        <f t="shared" si="10"/>
        <v>100</v>
      </c>
      <c r="Q33" s="3">
        <f t="shared" si="11"/>
        <v>0</v>
      </c>
      <c r="R33" s="82"/>
    </row>
    <row r="34" spans="1:18" ht="12.75">
      <c r="A34" s="29">
        <v>4</v>
      </c>
      <c r="B34" s="9" t="s">
        <v>151</v>
      </c>
      <c r="C34" s="38"/>
      <c r="D34" s="10" t="s">
        <v>69</v>
      </c>
      <c r="E34" s="123" t="s">
        <v>157</v>
      </c>
      <c r="F34" s="24">
        <v>0</v>
      </c>
      <c r="G34" s="85">
        <v>32.47</v>
      </c>
      <c r="H34" s="3">
        <f t="shared" si="6"/>
        <v>0</v>
      </c>
      <c r="I34" s="3">
        <f t="shared" si="7"/>
        <v>0</v>
      </c>
      <c r="J34" s="82"/>
      <c r="K34" s="24"/>
      <c r="L34" s="85"/>
      <c r="M34" s="3">
        <f t="shared" si="8"/>
        <v>0</v>
      </c>
      <c r="N34" s="3">
        <f t="shared" si="9"/>
        <v>0</v>
      </c>
      <c r="O34" s="1"/>
      <c r="P34" s="3">
        <f t="shared" si="10"/>
        <v>0</v>
      </c>
      <c r="Q34" s="3">
        <f t="shared" si="11"/>
        <v>32.47</v>
      </c>
      <c r="R34" s="82">
        <v>2</v>
      </c>
    </row>
    <row r="35" spans="1:18" ht="12.75">
      <c r="A35" s="29">
        <v>5</v>
      </c>
      <c r="B35" s="1" t="s">
        <v>125</v>
      </c>
      <c r="C35" s="38"/>
      <c r="D35" s="10" t="s">
        <v>58</v>
      </c>
      <c r="E35" s="1" t="s">
        <v>68</v>
      </c>
      <c r="F35" s="24">
        <v>100</v>
      </c>
      <c r="G35" s="85"/>
      <c r="H35" s="3">
        <f t="shared" si="6"/>
        <v>0</v>
      </c>
      <c r="I35" s="3">
        <f t="shared" si="7"/>
        <v>100</v>
      </c>
      <c r="J35" s="82"/>
      <c r="K35" s="24"/>
      <c r="L35" s="85"/>
      <c r="M35" s="3">
        <f t="shared" si="8"/>
        <v>0</v>
      </c>
      <c r="N35" s="3">
        <f t="shared" si="9"/>
        <v>0</v>
      </c>
      <c r="O35" s="1"/>
      <c r="P35" s="3">
        <f t="shared" si="10"/>
        <v>100</v>
      </c>
      <c r="Q35" s="3">
        <f t="shared" si="11"/>
        <v>0</v>
      </c>
      <c r="R35" s="82"/>
    </row>
    <row r="36" spans="1:18" ht="12.75">
      <c r="A36" s="29">
        <v>6</v>
      </c>
      <c r="B36" s="9" t="s">
        <v>136</v>
      </c>
      <c r="C36" s="1"/>
      <c r="D36" s="10" t="s">
        <v>69</v>
      </c>
      <c r="E36" s="10" t="s">
        <v>77</v>
      </c>
      <c r="F36" s="24">
        <v>100</v>
      </c>
      <c r="G36" s="85"/>
      <c r="H36" s="3">
        <f t="shared" si="6"/>
        <v>0</v>
      </c>
      <c r="I36" s="3">
        <f t="shared" si="7"/>
        <v>100</v>
      </c>
      <c r="J36" s="82"/>
      <c r="K36" s="24"/>
      <c r="L36" s="85"/>
      <c r="M36" s="3">
        <f t="shared" si="8"/>
        <v>0</v>
      </c>
      <c r="N36" s="3">
        <f t="shared" si="9"/>
        <v>0</v>
      </c>
      <c r="O36" s="1"/>
      <c r="P36" s="3">
        <f t="shared" si="10"/>
        <v>100</v>
      </c>
      <c r="Q36" s="3">
        <f t="shared" si="11"/>
        <v>0</v>
      </c>
      <c r="R36" s="82"/>
    </row>
    <row r="37" spans="1:18" ht="12.75">
      <c r="A37" s="29">
        <v>7</v>
      </c>
      <c r="B37" s="9" t="s">
        <v>137</v>
      </c>
      <c r="C37" s="38"/>
      <c r="D37" s="10" t="s">
        <v>58</v>
      </c>
      <c r="E37" s="10" t="s">
        <v>78</v>
      </c>
      <c r="F37" s="24">
        <v>10</v>
      </c>
      <c r="G37" s="85">
        <v>66.3</v>
      </c>
      <c r="H37" s="3">
        <f t="shared" si="6"/>
        <v>26.299999999999997</v>
      </c>
      <c r="I37" s="3">
        <f aca="true" t="shared" si="12" ref="I37:I44">SUM(F37+H37)</f>
        <v>36.3</v>
      </c>
      <c r="J37" s="82"/>
      <c r="K37" s="24"/>
      <c r="L37" s="85"/>
      <c r="M37" s="3">
        <f t="shared" si="8"/>
        <v>0</v>
      </c>
      <c r="N37" s="3">
        <f aca="true" t="shared" si="13" ref="N37:N44">SUM(K37+M37)</f>
        <v>0</v>
      </c>
      <c r="O37" s="1"/>
      <c r="P37" s="3">
        <f aca="true" t="shared" si="14" ref="P37:P44">SUM(I37+N37)</f>
        <v>36.3</v>
      </c>
      <c r="Q37" s="3">
        <f aca="true" t="shared" si="15" ref="Q37:Q44">SUM(G37+L37)</f>
        <v>66.3</v>
      </c>
      <c r="R37" s="82">
        <v>13</v>
      </c>
    </row>
    <row r="38" spans="1:18" ht="12.75">
      <c r="A38" s="29">
        <v>8</v>
      </c>
      <c r="B38" s="1" t="s">
        <v>252</v>
      </c>
      <c r="C38" s="1"/>
      <c r="D38" s="1" t="s">
        <v>69</v>
      </c>
      <c r="E38" s="1" t="s">
        <v>257</v>
      </c>
      <c r="F38" s="24">
        <v>100</v>
      </c>
      <c r="G38" s="85"/>
      <c r="H38" s="3">
        <f t="shared" si="6"/>
        <v>0</v>
      </c>
      <c r="I38" s="3">
        <f t="shared" si="12"/>
        <v>100</v>
      </c>
      <c r="J38" s="82"/>
      <c r="K38" s="24"/>
      <c r="L38" s="85"/>
      <c r="M38" s="3">
        <f t="shared" si="8"/>
        <v>0</v>
      </c>
      <c r="N38" s="3">
        <f t="shared" si="13"/>
        <v>0</v>
      </c>
      <c r="O38" s="1"/>
      <c r="P38" s="3">
        <f t="shared" si="14"/>
        <v>100</v>
      </c>
      <c r="Q38" s="3">
        <f t="shared" si="15"/>
        <v>0</v>
      </c>
      <c r="R38" s="82"/>
    </row>
    <row r="39" spans="1:18" ht="12.75">
      <c r="A39" s="29">
        <v>9</v>
      </c>
      <c r="B39" s="9" t="s">
        <v>253</v>
      </c>
      <c r="C39" s="38"/>
      <c r="D39" s="10" t="s">
        <v>69</v>
      </c>
      <c r="E39" s="10" t="s">
        <v>240</v>
      </c>
      <c r="F39" s="24">
        <v>10</v>
      </c>
      <c r="G39" s="85">
        <v>35.3</v>
      </c>
      <c r="H39" s="3">
        <f t="shared" si="6"/>
        <v>0</v>
      </c>
      <c r="I39" s="3">
        <f t="shared" si="12"/>
        <v>10</v>
      </c>
      <c r="J39" s="82"/>
      <c r="K39" s="24"/>
      <c r="L39" s="85"/>
      <c r="M39" s="3">
        <f t="shared" si="8"/>
        <v>0</v>
      </c>
      <c r="N39" s="3">
        <f t="shared" si="13"/>
        <v>0</v>
      </c>
      <c r="O39" s="1"/>
      <c r="P39" s="3">
        <f t="shared" si="14"/>
        <v>10</v>
      </c>
      <c r="Q39" s="3">
        <f t="shared" si="15"/>
        <v>35.3</v>
      </c>
      <c r="R39" s="82">
        <v>7</v>
      </c>
    </row>
    <row r="40" spans="1:18" ht="12.75">
      <c r="A40" s="29">
        <v>10</v>
      </c>
      <c r="B40" s="9" t="s">
        <v>254</v>
      </c>
      <c r="C40" s="38"/>
      <c r="D40" s="10" t="s">
        <v>69</v>
      </c>
      <c r="E40" s="10" t="s">
        <v>199</v>
      </c>
      <c r="F40" s="24">
        <v>5</v>
      </c>
      <c r="G40" s="85">
        <v>31.42</v>
      </c>
      <c r="H40" s="3">
        <f t="shared" si="6"/>
        <v>0</v>
      </c>
      <c r="I40" s="3">
        <f t="shared" si="12"/>
        <v>5</v>
      </c>
      <c r="J40" s="82"/>
      <c r="K40" s="24"/>
      <c r="L40" s="85"/>
      <c r="M40" s="3">
        <f t="shared" si="8"/>
        <v>0</v>
      </c>
      <c r="N40" s="3">
        <f t="shared" si="13"/>
        <v>0</v>
      </c>
      <c r="O40" s="1"/>
      <c r="P40" s="3">
        <f t="shared" si="14"/>
        <v>5</v>
      </c>
      <c r="Q40" s="3">
        <f t="shared" si="15"/>
        <v>31.42</v>
      </c>
      <c r="R40" s="82">
        <v>4</v>
      </c>
    </row>
    <row r="41" spans="1:18" ht="12.75">
      <c r="A41" s="29">
        <v>11</v>
      </c>
      <c r="B41" s="9" t="s">
        <v>195</v>
      </c>
      <c r="C41" s="38"/>
      <c r="D41" s="10" t="s">
        <v>60</v>
      </c>
      <c r="E41" s="10" t="s">
        <v>77</v>
      </c>
      <c r="F41" s="24">
        <v>20</v>
      </c>
      <c r="G41" s="85">
        <v>32.74</v>
      </c>
      <c r="H41" s="3">
        <f t="shared" si="6"/>
        <v>0</v>
      </c>
      <c r="I41" s="3">
        <f t="shared" si="12"/>
        <v>20</v>
      </c>
      <c r="J41" s="82"/>
      <c r="K41" s="24"/>
      <c r="L41" s="85"/>
      <c r="M41" s="3">
        <f t="shared" si="8"/>
        <v>0</v>
      </c>
      <c r="N41" s="3">
        <f t="shared" si="13"/>
        <v>0</v>
      </c>
      <c r="O41" s="1"/>
      <c r="P41" s="3">
        <f t="shared" si="14"/>
        <v>20</v>
      </c>
      <c r="Q41" s="3">
        <f t="shared" si="15"/>
        <v>32.74</v>
      </c>
      <c r="R41" s="82">
        <v>8</v>
      </c>
    </row>
    <row r="42" spans="1:18" ht="12.75">
      <c r="A42" s="29">
        <v>12</v>
      </c>
      <c r="B42" s="9" t="s">
        <v>254</v>
      </c>
      <c r="C42" s="38"/>
      <c r="D42" s="10" t="s">
        <v>60</v>
      </c>
      <c r="E42" s="10" t="s">
        <v>243</v>
      </c>
      <c r="F42" s="24">
        <v>0</v>
      </c>
      <c r="G42" s="85">
        <v>39.81</v>
      </c>
      <c r="H42" s="3">
        <f t="shared" si="6"/>
        <v>0</v>
      </c>
      <c r="I42" s="3">
        <f t="shared" si="12"/>
        <v>0</v>
      </c>
      <c r="J42" s="82"/>
      <c r="K42" s="24"/>
      <c r="L42" s="85"/>
      <c r="M42" s="3">
        <f t="shared" si="8"/>
        <v>0</v>
      </c>
      <c r="N42" s="3">
        <f t="shared" si="13"/>
        <v>0</v>
      </c>
      <c r="O42" s="1"/>
      <c r="P42" s="3">
        <f t="shared" si="14"/>
        <v>0</v>
      </c>
      <c r="Q42" s="3">
        <f t="shared" si="15"/>
        <v>39.81</v>
      </c>
      <c r="R42" s="82">
        <v>5</v>
      </c>
    </row>
    <row r="43" spans="1:18" ht="12.75">
      <c r="A43" s="29"/>
      <c r="B43" s="9"/>
      <c r="C43" s="38"/>
      <c r="D43" s="10"/>
      <c r="E43" s="10"/>
      <c r="F43" s="24"/>
      <c r="G43" s="85"/>
      <c r="H43" s="3">
        <f t="shared" si="6"/>
        <v>0</v>
      </c>
      <c r="I43" s="3">
        <f t="shared" si="12"/>
        <v>0</v>
      </c>
      <c r="J43" s="82"/>
      <c r="K43" s="24"/>
      <c r="L43" s="85"/>
      <c r="M43" s="3">
        <f t="shared" si="8"/>
        <v>0</v>
      </c>
      <c r="N43" s="3">
        <f t="shared" si="13"/>
        <v>0</v>
      </c>
      <c r="O43" s="1"/>
      <c r="P43" s="3">
        <f t="shared" si="14"/>
        <v>0</v>
      </c>
      <c r="Q43" s="3">
        <f t="shared" si="15"/>
        <v>0</v>
      </c>
      <c r="R43" s="82"/>
    </row>
    <row r="44" spans="1:18" ht="12.75">
      <c r="A44" s="29"/>
      <c r="B44" s="9"/>
      <c r="C44" s="38"/>
      <c r="D44" s="10"/>
      <c r="E44" s="10"/>
      <c r="F44" s="24"/>
      <c r="G44" s="85"/>
      <c r="H44" s="3">
        <f t="shared" si="6"/>
        <v>0</v>
      </c>
      <c r="I44" s="3">
        <f t="shared" si="12"/>
        <v>0</v>
      </c>
      <c r="J44" s="82"/>
      <c r="K44" s="24"/>
      <c r="L44" s="85"/>
      <c r="M44" s="3">
        <f t="shared" si="8"/>
        <v>0</v>
      </c>
      <c r="N44" s="3">
        <f t="shared" si="13"/>
        <v>0</v>
      </c>
      <c r="O44" s="1"/>
      <c r="P44" s="3">
        <f t="shared" si="14"/>
        <v>0</v>
      </c>
      <c r="Q44" s="3">
        <f t="shared" si="15"/>
        <v>0</v>
      </c>
      <c r="R44" s="82"/>
    </row>
  </sheetData>
  <sheetProtection/>
  <mergeCells count="2">
    <mergeCell ref="K1:P1"/>
    <mergeCell ref="C3:E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K34" sqref="K34"/>
    </sheetView>
  </sheetViews>
  <sheetFormatPr defaultColWidth="9.00390625" defaultRowHeight="12.75"/>
  <cols>
    <col min="2" max="2" width="19.00390625" style="0" customWidth="1"/>
    <col min="3" max="3" width="3.75390625" style="0" customWidth="1"/>
  </cols>
  <sheetData>
    <row r="1" spans="1:18" ht="20.25">
      <c r="A1" s="89" t="s">
        <v>29</v>
      </c>
      <c r="B1" s="90" t="s">
        <v>84</v>
      </c>
      <c r="C1" s="57" t="s">
        <v>14</v>
      </c>
      <c r="D1" s="59"/>
      <c r="E1" s="56"/>
      <c r="F1" s="56"/>
      <c r="G1" s="56"/>
      <c r="H1" s="59"/>
      <c r="I1" s="59"/>
      <c r="J1" s="60"/>
      <c r="K1" s="129" t="s">
        <v>86</v>
      </c>
      <c r="L1" s="130"/>
      <c r="M1" s="130"/>
      <c r="N1" s="130"/>
      <c r="O1" s="130"/>
      <c r="P1" s="131"/>
      <c r="Q1" s="5"/>
      <c r="R1" s="59"/>
    </row>
    <row r="2" spans="1:18" ht="18.75">
      <c r="A2" s="59"/>
      <c r="B2" s="5"/>
      <c r="C2" s="5"/>
      <c r="D2" s="58"/>
      <c r="E2" s="56"/>
      <c r="F2" s="56"/>
      <c r="G2" s="56"/>
      <c r="H2" s="59"/>
      <c r="I2" s="59"/>
      <c r="J2" s="60"/>
      <c r="K2" s="56"/>
      <c r="L2" s="56"/>
      <c r="M2" s="56"/>
      <c r="N2" s="56"/>
      <c r="O2" s="56"/>
      <c r="P2" s="56"/>
      <c r="Q2" s="56"/>
      <c r="R2" s="59"/>
    </row>
    <row r="3" spans="1:18" ht="15.75">
      <c r="A3" s="63" t="s">
        <v>18</v>
      </c>
      <c r="B3" s="5"/>
      <c r="C3" s="132" t="s">
        <v>85</v>
      </c>
      <c r="D3" s="132"/>
      <c r="E3" s="132"/>
      <c r="F3" s="5"/>
      <c r="G3" s="4"/>
      <c r="H3" s="4"/>
      <c r="I3" s="64" t="s">
        <v>17</v>
      </c>
      <c r="J3" s="4"/>
      <c r="K3" s="4"/>
      <c r="L3" s="4"/>
      <c r="M3" s="4"/>
      <c r="N3" s="69" t="s">
        <v>31</v>
      </c>
      <c r="O3" s="47"/>
      <c r="P3" s="53"/>
      <c r="Q3" s="5"/>
      <c r="R3" s="4"/>
    </row>
    <row r="4" spans="1:18" ht="12.75">
      <c r="A4" s="5"/>
      <c r="B4" s="5"/>
      <c r="C4" s="5"/>
      <c r="D4" s="5"/>
      <c r="E4" s="5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</row>
    <row r="5" spans="1:18" ht="18">
      <c r="A5" s="5"/>
      <c r="B5" s="5"/>
      <c r="C5" s="5"/>
      <c r="D5" s="5"/>
      <c r="E5" s="5"/>
      <c r="F5" s="68" t="s">
        <v>19</v>
      </c>
      <c r="G5" s="4"/>
      <c r="H5" s="5"/>
      <c r="I5" s="5"/>
      <c r="J5" s="4"/>
      <c r="K5" s="68" t="s">
        <v>9</v>
      </c>
      <c r="L5" s="4"/>
      <c r="M5" s="5"/>
      <c r="N5" s="4"/>
      <c r="O5" s="4"/>
      <c r="P5" s="4"/>
      <c r="Q5" s="4"/>
      <c r="R5" s="4"/>
    </row>
    <row r="6" spans="1:18" ht="14.25">
      <c r="A6" s="4"/>
      <c r="B6" s="5"/>
      <c r="C6" s="5"/>
      <c r="D6" s="5"/>
      <c r="E6" s="5"/>
      <c r="F6" s="66" t="s">
        <v>25</v>
      </c>
      <c r="G6" s="4"/>
      <c r="H6" s="4"/>
      <c r="I6" s="29"/>
      <c r="J6" s="4"/>
      <c r="K6" s="66" t="s">
        <v>25</v>
      </c>
      <c r="L6" s="4"/>
      <c r="M6" s="4"/>
      <c r="N6" s="29"/>
      <c r="O6" s="4"/>
      <c r="P6" s="4"/>
      <c r="Q6" s="4"/>
      <c r="R6" s="4"/>
    </row>
    <row r="7" spans="1:18" ht="15">
      <c r="A7" s="4"/>
      <c r="B7" s="37" t="s">
        <v>23</v>
      </c>
      <c r="C7" s="83"/>
      <c r="D7" s="5"/>
      <c r="E7" s="5"/>
      <c r="F7" s="66" t="s">
        <v>16</v>
      </c>
      <c r="G7" s="4"/>
      <c r="H7" s="4"/>
      <c r="I7" s="93" t="e">
        <f>I6/I8</f>
        <v>#DIV/0!</v>
      </c>
      <c r="J7" s="4"/>
      <c r="K7" s="66" t="s">
        <v>16</v>
      </c>
      <c r="L7" s="4"/>
      <c r="M7" s="4"/>
      <c r="N7" s="93" t="e">
        <f>N6/N8</f>
        <v>#DIV/0!</v>
      </c>
      <c r="O7" s="4"/>
      <c r="P7" s="4"/>
      <c r="Q7" s="4"/>
      <c r="R7" s="4"/>
    </row>
    <row r="8" spans="1:18" ht="14.25">
      <c r="A8" s="4"/>
      <c r="B8" s="5"/>
      <c r="C8" s="5"/>
      <c r="D8" s="5"/>
      <c r="E8" s="5"/>
      <c r="F8" s="65" t="s">
        <v>0</v>
      </c>
      <c r="G8" s="5"/>
      <c r="H8" s="4"/>
      <c r="I8" s="83"/>
      <c r="J8" s="4"/>
      <c r="K8" s="65" t="s">
        <v>0</v>
      </c>
      <c r="L8" s="4"/>
      <c r="M8" s="4"/>
      <c r="N8" s="83"/>
      <c r="O8" s="4"/>
      <c r="P8" s="4"/>
      <c r="Q8" s="4"/>
      <c r="R8" s="91" t="s">
        <v>147</v>
      </c>
    </row>
    <row r="9" spans="1:18" ht="16.5">
      <c r="A9" s="5"/>
      <c r="B9" s="80" t="s">
        <v>21</v>
      </c>
      <c r="C9" s="5"/>
      <c r="D9" s="4"/>
      <c r="E9" s="4"/>
      <c r="F9" s="63" t="s">
        <v>26</v>
      </c>
      <c r="G9" s="5"/>
      <c r="H9" s="5"/>
      <c r="I9" s="29"/>
      <c r="J9" s="4"/>
      <c r="K9" s="63" t="s">
        <v>26</v>
      </c>
      <c r="L9" s="5"/>
      <c r="M9" s="4"/>
      <c r="N9" s="29"/>
      <c r="O9" s="4"/>
      <c r="P9" s="80" t="s">
        <v>28</v>
      </c>
      <c r="Q9" s="5"/>
      <c r="R9" s="92"/>
    </row>
    <row r="10" spans="1:18" ht="65.25">
      <c r="A10" s="72" t="s">
        <v>8</v>
      </c>
      <c r="B10" s="73" t="s">
        <v>12</v>
      </c>
      <c r="C10" s="72" t="s">
        <v>13</v>
      </c>
      <c r="D10" s="67" t="s">
        <v>10</v>
      </c>
      <c r="E10" s="74" t="s">
        <v>11</v>
      </c>
      <c r="F10" s="70" t="s">
        <v>2</v>
      </c>
      <c r="G10" s="79" t="s">
        <v>3</v>
      </c>
      <c r="H10" s="70" t="s">
        <v>4</v>
      </c>
      <c r="I10" s="75" t="s">
        <v>5</v>
      </c>
      <c r="J10" s="71" t="s">
        <v>6</v>
      </c>
      <c r="K10" s="70" t="s">
        <v>2</v>
      </c>
      <c r="L10" s="79" t="s">
        <v>3</v>
      </c>
      <c r="M10" s="70" t="s">
        <v>4</v>
      </c>
      <c r="N10" s="76" t="s">
        <v>5</v>
      </c>
      <c r="O10" s="71" t="s">
        <v>6</v>
      </c>
      <c r="P10" s="78" t="s">
        <v>7</v>
      </c>
      <c r="Q10" s="78" t="s">
        <v>20</v>
      </c>
      <c r="R10" s="72" t="s">
        <v>27</v>
      </c>
    </row>
    <row r="11" spans="1:18" ht="12.75">
      <c r="A11" s="29" t="s">
        <v>212</v>
      </c>
      <c r="B11" s="120" t="s">
        <v>158</v>
      </c>
      <c r="C11" s="119" t="s">
        <v>161</v>
      </c>
      <c r="D11" s="10" t="s">
        <v>49</v>
      </c>
      <c r="E11" s="125" t="s">
        <v>162</v>
      </c>
      <c r="F11" s="24">
        <v>100</v>
      </c>
      <c r="G11" s="85"/>
      <c r="H11" s="3">
        <f aca="true" t="shared" si="0" ref="H11:H36">IF((G11-$I$8)&gt;0,G11-$I$8,0)</f>
        <v>0</v>
      </c>
      <c r="I11" s="3">
        <f>SUM(F11+H11)</f>
        <v>100</v>
      </c>
      <c r="J11" s="82"/>
      <c r="K11" s="24"/>
      <c r="L11" s="85"/>
      <c r="M11" s="3">
        <f>IF((L11-$N$8)&gt;0,L11-$N$8,0)</f>
        <v>0</v>
      </c>
      <c r="N11" s="3">
        <f>SUM(K11+M11)</f>
        <v>0</v>
      </c>
      <c r="O11" s="1"/>
      <c r="P11" s="3">
        <f aca="true" t="shared" si="1" ref="P11:P36">SUM(I11+N11)</f>
        <v>100</v>
      </c>
      <c r="Q11" s="3">
        <f aca="true" t="shared" si="2" ref="Q11:Q36">SUM(G11+L11)</f>
        <v>0</v>
      </c>
      <c r="R11" s="82"/>
    </row>
    <row r="12" spans="1:18" ht="12.75">
      <c r="A12" s="29">
        <v>2</v>
      </c>
      <c r="B12" s="9" t="s">
        <v>138</v>
      </c>
      <c r="C12" s="38" t="s">
        <v>89</v>
      </c>
      <c r="D12" s="10" t="s">
        <v>41</v>
      </c>
      <c r="E12" s="10" t="s">
        <v>42</v>
      </c>
      <c r="F12" s="24">
        <v>100</v>
      </c>
      <c r="G12" s="85"/>
      <c r="H12" s="3">
        <f t="shared" si="0"/>
        <v>0</v>
      </c>
      <c r="I12" s="3">
        <f aca="true" t="shared" si="3" ref="I12:I36">SUM(F12+H12)</f>
        <v>100</v>
      </c>
      <c r="J12" s="82"/>
      <c r="K12" s="24"/>
      <c r="L12" s="85"/>
      <c r="M12" s="3">
        <f aca="true" t="shared" si="4" ref="M12:M36">IF((L12-$N$8)&gt;0,L12-$N$8,0)</f>
        <v>0</v>
      </c>
      <c r="N12" s="3">
        <f aca="true" t="shared" si="5" ref="N12:N36">SUM(K12+M12)</f>
        <v>0</v>
      </c>
      <c r="O12" s="1"/>
      <c r="P12" s="3">
        <f t="shared" si="1"/>
        <v>100</v>
      </c>
      <c r="Q12" s="3">
        <f t="shared" si="2"/>
        <v>0</v>
      </c>
      <c r="R12" s="82"/>
    </row>
    <row r="13" spans="1:18" ht="12.75">
      <c r="A13" s="29">
        <v>3</v>
      </c>
      <c r="B13" s="9" t="s">
        <v>140</v>
      </c>
      <c r="C13" s="38" t="s">
        <v>149</v>
      </c>
      <c r="D13" s="10" t="s">
        <v>45</v>
      </c>
      <c r="E13" s="10" t="s">
        <v>46</v>
      </c>
      <c r="F13" s="24">
        <v>100</v>
      </c>
      <c r="G13" s="85"/>
      <c r="H13" s="3">
        <f t="shared" si="0"/>
        <v>0</v>
      </c>
      <c r="I13" s="3">
        <f t="shared" si="3"/>
        <v>100</v>
      </c>
      <c r="J13" s="82"/>
      <c r="K13" s="24"/>
      <c r="L13" s="85"/>
      <c r="M13" s="3">
        <f t="shared" si="4"/>
        <v>0</v>
      </c>
      <c r="N13" s="3">
        <f t="shared" si="5"/>
        <v>0</v>
      </c>
      <c r="O13" s="1"/>
      <c r="P13" s="3">
        <f t="shared" si="1"/>
        <v>100</v>
      </c>
      <c r="Q13" s="3">
        <f t="shared" si="2"/>
        <v>0</v>
      </c>
      <c r="R13" s="82"/>
    </row>
    <row r="14" spans="1:18" ht="12.75">
      <c r="A14" s="29">
        <v>4</v>
      </c>
      <c r="B14" s="126" t="s">
        <v>159</v>
      </c>
      <c r="C14" s="38" t="s">
        <v>161</v>
      </c>
      <c r="D14" s="10" t="s">
        <v>49</v>
      </c>
      <c r="E14" s="10" t="s">
        <v>163</v>
      </c>
      <c r="F14" s="24">
        <v>100</v>
      </c>
      <c r="G14" s="85"/>
      <c r="H14" s="3">
        <f t="shared" si="0"/>
        <v>0</v>
      </c>
      <c r="I14" s="3">
        <f t="shared" si="3"/>
        <v>100</v>
      </c>
      <c r="J14" s="82"/>
      <c r="K14" s="24"/>
      <c r="L14" s="85"/>
      <c r="M14" s="3">
        <f t="shared" si="4"/>
        <v>0</v>
      </c>
      <c r="N14" s="3">
        <f t="shared" si="5"/>
        <v>0</v>
      </c>
      <c r="O14" s="1"/>
      <c r="P14" s="3">
        <f t="shared" si="1"/>
        <v>100</v>
      </c>
      <c r="Q14" s="3">
        <f t="shared" si="2"/>
        <v>0</v>
      </c>
      <c r="R14" s="82"/>
    </row>
    <row r="15" spans="1:18" ht="12.75">
      <c r="A15" s="29">
        <v>5</v>
      </c>
      <c r="B15" s="9" t="s">
        <v>139</v>
      </c>
      <c r="C15" s="38" t="s">
        <v>148</v>
      </c>
      <c r="D15" s="10" t="s">
        <v>43</v>
      </c>
      <c r="E15" s="10" t="s">
        <v>44</v>
      </c>
      <c r="F15" s="24">
        <v>100</v>
      </c>
      <c r="G15" s="85"/>
      <c r="H15" s="3">
        <f t="shared" si="0"/>
        <v>0</v>
      </c>
      <c r="I15" s="3">
        <f t="shared" si="3"/>
        <v>100</v>
      </c>
      <c r="J15" s="82"/>
      <c r="K15" s="24"/>
      <c r="L15" s="85"/>
      <c r="M15" s="3">
        <f t="shared" si="4"/>
        <v>0</v>
      </c>
      <c r="N15" s="3">
        <f t="shared" si="5"/>
        <v>0</v>
      </c>
      <c r="O15" s="1"/>
      <c r="P15" s="3">
        <f t="shared" si="1"/>
        <v>100</v>
      </c>
      <c r="Q15" s="3">
        <f t="shared" si="2"/>
        <v>0</v>
      </c>
      <c r="R15" s="82"/>
    </row>
    <row r="16" spans="1:18" ht="12.75">
      <c r="A16" s="124">
        <v>6</v>
      </c>
      <c r="B16" s="123" t="s">
        <v>160</v>
      </c>
      <c r="C16" s="38" t="s">
        <v>161</v>
      </c>
      <c r="D16" s="10" t="s">
        <v>49</v>
      </c>
      <c r="E16" s="10" t="s">
        <v>164</v>
      </c>
      <c r="F16" s="24">
        <v>10</v>
      </c>
      <c r="G16" s="85"/>
      <c r="H16" s="3">
        <f t="shared" si="0"/>
        <v>0</v>
      </c>
      <c r="I16" s="3">
        <f t="shared" si="3"/>
        <v>10</v>
      </c>
      <c r="J16" s="82" t="s">
        <v>215</v>
      </c>
      <c r="K16" s="24"/>
      <c r="L16" s="85"/>
      <c r="M16" s="3">
        <f t="shared" si="4"/>
        <v>0</v>
      </c>
      <c r="N16" s="3">
        <f t="shared" si="5"/>
        <v>0</v>
      </c>
      <c r="O16" s="1"/>
      <c r="P16" s="3">
        <f t="shared" si="1"/>
        <v>10</v>
      </c>
      <c r="Q16" s="3">
        <f t="shared" si="2"/>
        <v>0</v>
      </c>
      <c r="R16" s="82"/>
    </row>
    <row r="17" spans="1:18" ht="12.75">
      <c r="A17" s="124">
        <v>7</v>
      </c>
      <c r="B17" s="9" t="s">
        <v>141</v>
      </c>
      <c r="C17" s="38" t="s">
        <v>92</v>
      </c>
      <c r="D17" s="10" t="s">
        <v>49</v>
      </c>
      <c r="E17" s="10" t="s">
        <v>51</v>
      </c>
      <c r="F17" s="24">
        <v>100</v>
      </c>
      <c r="G17" s="85"/>
      <c r="H17" s="3">
        <f t="shared" si="0"/>
        <v>0</v>
      </c>
      <c r="I17" s="3">
        <f t="shared" si="3"/>
        <v>100</v>
      </c>
      <c r="J17" s="82"/>
      <c r="K17" s="24"/>
      <c r="L17" s="85"/>
      <c r="M17" s="3">
        <f t="shared" si="4"/>
        <v>0</v>
      </c>
      <c r="N17" s="3">
        <f t="shared" si="5"/>
        <v>0</v>
      </c>
      <c r="O17" s="1"/>
      <c r="P17" s="3">
        <f t="shared" si="1"/>
        <v>100</v>
      </c>
      <c r="Q17" s="3">
        <f t="shared" si="2"/>
        <v>0</v>
      </c>
      <c r="R17" s="82"/>
    </row>
    <row r="18" spans="1:18" ht="12.75">
      <c r="A18" s="124">
        <v>8</v>
      </c>
      <c r="B18" s="1" t="s">
        <v>204</v>
      </c>
      <c r="C18" s="1" t="s">
        <v>92</v>
      </c>
      <c r="D18" s="1" t="s">
        <v>35</v>
      </c>
      <c r="E18" s="1" t="s">
        <v>207</v>
      </c>
      <c r="F18" s="24">
        <v>10</v>
      </c>
      <c r="G18" s="85"/>
      <c r="H18" s="3">
        <f t="shared" si="0"/>
        <v>0</v>
      </c>
      <c r="I18" s="3">
        <f t="shared" si="3"/>
        <v>10</v>
      </c>
      <c r="J18" s="82" t="s">
        <v>215</v>
      </c>
      <c r="K18" s="24"/>
      <c r="L18" s="85"/>
      <c r="M18" s="3">
        <f t="shared" si="4"/>
        <v>0</v>
      </c>
      <c r="N18" s="3">
        <f t="shared" si="5"/>
        <v>0</v>
      </c>
      <c r="O18" s="1"/>
      <c r="P18" s="3">
        <f t="shared" si="1"/>
        <v>10</v>
      </c>
      <c r="Q18" s="3">
        <f t="shared" si="2"/>
        <v>0</v>
      </c>
      <c r="R18" s="82"/>
    </row>
    <row r="19" spans="1:18" ht="12.75">
      <c r="A19" s="124">
        <v>9</v>
      </c>
      <c r="B19" s="1"/>
      <c r="C19" s="1"/>
      <c r="D19" s="1"/>
      <c r="E19" s="1"/>
      <c r="F19" s="24"/>
      <c r="G19" s="85"/>
      <c r="H19" s="3">
        <f t="shared" si="0"/>
        <v>0</v>
      </c>
      <c r="I19" s="3">
        <f t="shared" si="3"/>
        <v>0</v>
      </c>
      <c r="J19" s="82"/>
      <c r="K19" s="24"/>
      <c r="L19" s="85"/>
      <c r="M19" s="3">
        <f t="shared" si="4"/>
        <v>0</v>
      </c>
      <c r="N19" s="3">
        <f t="shared" si="5"/>
        <v>0</v>
      </c>
      <c r="O19" s="1"/>
      <c r="P19" s="3">
        <f t="shared" si="1"/>
        <v>0</v>
      </c>
      <c r="Q19" s="3">
        <f t="shared" si="2"/>
        <v>0</v>
      </c>
      <c r="R19" s="82"/>
    </row>
    <row r="20" spans="1:18" ht="12.75">
      <c r="A20" s="29" t="s">
        <v>213</v>
      </c>
      <c r="B20" s="9" t="s">
        <v>121</v>
      </c>
      <c r="C20" s="38" t="s">
        <v>149</v>
      </c>
      <c r="D20" s="10" t="s">
        <v>58</v>
      </c>
      <c r="E20" s="10" t="s">
        <v>59</v>
      </c>
      <c r="F20" s="24">
        <v>20</v>
      </c>
      <c r="G20" s="85"/>
      <c r="H20" s="3">
        <f t="shared" si="0"/>
        <v>0</v>
      </c>
      <c r="I20" s="3">
        <f t="shared" si="3"/>
        <v>20</v>
      </c>
      <c r="J20" s="82" t="s">
        <v>216</v>
      </c>
      <c r="K20" s="24"/>
      <c r="L20" s="85"/>
      <c r="M20" s="3">
        <f t="shared" si="4"/>
        <v>0</v>
      </c>
      <c r="N20" s="3">
        <f t="shared" si="5"/>
        <v>0</v>
      </c>
      <c r="O20" s="1"/>
      <c r="P20" s="3">
        <f t="shared" si="1"/>
        <v>20</v>
      </c>
      <c r="Q20" s="3">
        <f t="shared" si="2"/>
        <v>0</v>
      </c>
      <c r="R20" s="82"/>
    </row>
    <row r="21" spans="1:18" ht="12.75">
      <c r="A21" s="29">
        <v>2</v>
      </c>
      <c r="B21" s="9" t="s">
        <v>203</v>
      </c>
      <c r="C21" s="38" t="s">
        <v>169</v>
      </c>
      <c r="D21" s="10" t="s">
        <v>69</v>
      </c>
      <c r="E21" s="10" t="s">
        <v>208</v>
      </c>
      <c r="F21" s="24">
        <v>10</v>
      </c>
      <c r="G21" s="85"/>
      <c r="H21" s="3">
        <f t="shared" si="0"/>
        <v>0</v>
      </c>
      <c r="I21" s="3">
        <f t="shared" si="3"/>
        <v>10</v>
      </c>
      <c r="J21" s="82" t="s">
        <v>215</v>
      </c>
      <c r="K21" s="24"/>
      <c r="L21" s="85"/>
      <c r="M21" s="3">
        <f t="shared" si="4"/>
        <v>0</v>
      </c>
      <c r="N21" s="3">
        <f t="shared" si="5"/>
        <v>0</v>
      </c>
      <c r="O21" s="1"/>
      <c r="P21" s="3">
        <f t="shared" si="1"/>
        <v>10</v>
      </c>
      <c r="Q21" s="3">
        <f t="shared" si="2"/>
        <v>0</v>
      </c>
      <c r="R21" s="82"/>
    </row>
    <row r="22" spans="1:18" ht="12.75">
      <c r="A22" s="29">
        <v>3</v>
      </c>
      <c r="B22" s="9" t="s">
        <v>204</v>
      </c>
      <c r="C22" s="38" t="s">
        <v>92</v>
      </c>
      <c r="D22" s="10" t="s">
        <v>69</v>
      </c>
      <c r="E22" s="10" t="s">
        <v>209</v>
      </c>
      <c r="F22" s="24">
        <v>100</v>
      </c>
      <c r="G22" s="85"/>
      <c r="H22" s="3">
        <f t="shared" si="0"/>
        <v>0</v>
      </c>
      <c r="I22" s="3">
        <f t="shared" si="3"/>
        <v>100</v>
      </c>
      <c r="J22" s="82"/>
      <c r="K22" s="24"/>
      <c r="L22" s="85"/>
      <c r="M22" s="3">
        <f t="shared" si="4"/>
        <v>0</v>
      </c>
      <c r="N22" s="3">
        <f t="shared" si="5"/>
        <v>0</v>
      </c>
      <c r="O22" s="1"/>
      <c r="P22" s="3">
        <f t="shared" si="1"/>
        <v>100</v>
      </c>
      <c r="Q22" s="3">
        <f t="shared" si="2"/>
        <v>0</v>
      </c>
      <c r="R22" s="82"/>
    </row>
    <row r="23" spans="1:18" ht="12.75">
      <c r="A23" s="29">
        <v>4</v>
      </c>
      <c r="B23" s="9" t="s">
        <v>204</v>
      </c>
      <c r="C23" s="38" t="s">
        <v>92</v>
      </c>
      <c r="D23" s="10" t="s">
        <v>69</v>
      </c>
      <c r="E23" s="10" t="s">
        <v>210</v>
      </c>
      <c r="F23" s="24">
        <v>100</v>
      </c>
      <c r="G23" s="85"/>
      <c r="H23" s="3">
        <f t="shared" si="0"/>
        <v>0</v>
      </c>
      <c r="I23" s="3">
        <f t="shared" si="3"/>
        <v>100</v>
      </c>
      <c r="J23" s="82"/>
      <c r="K23" s="24"/>
      <c r="L23" s="85"/>
      <c r="M23" s="3">
        <f t="shared" si="4"/>
        <v>0</v>
      </c>
      <c r="N23" s="3">
        <f t="shared" si="5"/>
        <v>0</v>
      </c>
      <c r="O23" s="1"/>
      <c r="P23" s="3">
        <f t="shared" si="1"/>
        <v>100</v>
      </c>
      <c r="Q23" s="3">
        <f t="shared" si="2"/>
        <v>0</v>
      </c>
      <c r="R23" s="82"/>
    </row>
    <row r="24" spans="1:18" ht="12.75">
      <c r="A24" s="29">
        <v>5</v>
      </c>
      <c r="B24" s="9"/>
      <c r="C24" s="38"/>
      <c r="D24" s="10"/>
      <c r="E24" s="10"/>
      <c r="F24" s="24"/>
      <c r="G24" s="85"/>
      <c r="H24" s="3">
        <f t="shared" si="0"/>
        <v>0</v>
      </c>
      <c r="I24" s="3">
        <f t="shared" si="3"/>
        <v>0</v>
      </c>
      <c r="J24" s="82"/>
      <c r="K24" s="24"/>
      <c r="L24" s="85"/>
      <c r="M24" s="3">
        <f t="shared" si="4"/>
        <v>0</v>
      </c>
      <c r="N24" s="3">
        <f t="shared" si="5"/>
        <v>0</v>
      </c>
      <c r="O24" s="1"/>
      <c r="P24" s="3">
        <f t="shared" si="1"/>
        <v>0</v>
      </c>
      <c r="Q24" s="3">
        <f t="shared" si="2"/>
        <v>0</v>
      </c>
      <c r="R24" s="82"/>
    </row>
    <row r="25" spans="1:18" ht="12.75">
      <c r="A25" s="29">
        <v>6</v>
      </c>
      <c r="B25" s="1"/>
      <c r="C25" s="1"/>
      <c r="D25" s="1"/>
      <c r="E25" s="1"/>
      <c r="F25" s="24"/>
      <c r="G25" s="85"/>
      <c r="H25" s="3">
        <f t="shared" si="0"/>
        <v>0</v>
      </c>
      <c r="I25" s="3">
        <f t="shared" si="3"/>
        <v>0</v>
      </c>
      <c r="J25" s="82"/>
      <c r="K25" s="24"/>
      <c r="L25" s="85"/>
      <c r="M25" s="3">
        <f t="shared" si="4"/>
        <v>0</v>
      </c>
      <c r="N25" s="3">
        <f t="shared" si="5"/>
        <v>0</v>
      </c>
      <c r="O25" s="1"/>
      <c r="P25" s="3">
        <f t="shared" si="1"/>
        <v>0</v>
      </c>
      <c r="Q25" s="3">
        <f t="shared" si="2"/>
        <v>0</v>
      </c>
      <c r="R25" s="82"/>
    </row>
    <row r="26" spans="1:18" ht="12.75">
      <c r="A26" s="29" t="s">
        <v>214</v>
      </c>
      <c r="B26" s="9" t="s">
        <v>143</v>
      </c>
      <c r="C26" s="38" t="s">
        <v>92</v>
      </c>
      <c r="D26" s="10" t="s">
        <v>60</v>
      </c>
      <c r="E26" s="10" t="s">
        <v>72</v>
      </c>
      <c r="F26" s="24">
        <v>20</v>
      </c>
      <c r="G26" s="85"/>
      <c r="H26" s="3">
        <f t="shared" si="0"/>
        <v>0</v>
      </c>
      <c r="I26" s="3">
        <f t="shared" si="3"/>
        <v>20</v>
      </c>
      <c r="J26" s="82"/>
      <c r="K26" s="24"/>
      <c r="L26" s="85"/>
      <c r="M26" s="3">
        <f t="shared" si="4"/>
        <v>0</v>
      </c>
      <c r="N26" s="3">
        <f t="shared" si="5"/>
        <v>0</v>
      </c>
      <c r="O26" s="1"/>
      <c r="P26" s="3">
        <f t="shared" si="1"/>
        <v>20</v>
      </c>
      <c r="Q26" s="3">
        <f t="shared" si="2"/>
        <v>0</v>
      </c>
      <c r="R26" s="82"/>
    </row>
    <row r="27" spans="1:18" ht="12.75">
      <c r="A27" s="29">
        <v>2</v>
      </c>
      <c r="B27" s="9" t="s">
        <v>142</v>
      </c>
      <c r="C27" s="38" t="s">
        <v>148</v>
      </c>
      <c r="D27" s="10" t="s">
        <v>69</v>
      </c>
      <c r="E27" s="10" t="s">
        <v>79</v>
      </c>
      <c r="F27" s="24">
        <v>5</v>
      </c>
      <c r="G27" s="85"/>
      <c r="H27" s="3">
        <f t="shared" si="0"/>
        <v>0</v>
      </c>
      <c r="I27" s="3">
        <f t="shared" si="3"/>
        <v>5</v>
      </c>
      <c r="J27" s="82" t="s">
        <v>217</v>
      </c>
      <c r="K27" s="24"/>
      <c r="L27" s="85"/>
      <c r="M27" s="3">
        <f t="shared" si="4"/>
        <v>0</v>
      </c>
      <c r="N27" s="3">
        <f t="shared" si="5"/>
        <v>0</v>
      </c>
      <c r="O27" s="1"/>
      <c r="P27" s="3">
        <f t="shared" si="1"/>
        <v>5</v>
      </c>
      <c r="Q27" s="3">
        <f t="shared" si="2"/>
        <v>0</v>
      </c>
      <c r="R27" s="82"/>
    </row>
    <row r="28" spans="1:18" ht="12.75">
      <c r="A28" s="29">
        <v>3</v>
      </c>
      <c r="B28" s="9" t="s">
        <v>144</v>
      </c>
      <c r="C28" s="38" t="s">
        <v>148</v>
      </c>
      <c r="D28" s="10" t="s">
        <v>58</v>
      </c>
      <c r="E28" s="10" t="s">
        <v>80</v>
      </c>
      <c r="F28" s="24">
        <v>5</v>
      </c>
      <c r="G28" s="85"/>
      <c r="H28" s="3">
        <f t="shared" si="0"/>
        <v>0</v>
      </c>
      <c r="I28" s="3">
        <f t="shared" si="3"/>
        <v>5</v>
      </c>
      <c r="J28" s="82" t="s">
        <v>217</v>
      </c>
      <c r="K28" s="24"/>
      <c r="L28" s="85"/>
      <c r="M28" s="3">
        <f t="shared" si="4"/>
        <v>0</v>
      </c>
      <c r="N28" s="3">
        <f t="shared" si="5"/>
        <v>0</v>
      </c>
      <c r="O28" s="1"/>
      <c r="P28" s="3">
        <f t="shared" si="1"/>
        <v>5</v>
      </c>
      <c r="Q28" s="3">
        <f t="shared" si="2"/>
        <v>0</v>
      </c>
      <c r="R28" s="82"/>
    </row>
    <row r="29" spans="1:18" ht="12.75">
      <c r="A29" s="29">
        <v>4</v>
      </c>
      <c r="B29" s="9" t="s">
        <v>145</v>
      </c>
      <c r="C29" s="38" t="s">
        <v>148</v>
      </c>
      <c r="D29" s="10" t="s">
        <v>58</v>
      </c>
      <c r="E29" s="10" t="s">
        <v>81</v>
      </c>
      <c r="F29" s="24">
        <v>0</v>
      </c>
      <c r="G29" s="85"/>
      <c r="H29" s="3">
        <f t="shared" si="0"/>
        <v>0</v>
      </c>
      <c r="I29" s="3">
        <f t="shared" si="3"/>
        <v>0</v>
      </c>
      <c r="J29" s="82" t="s">
        <v>217</v>
      </c>
      <c r="K29" s="24"/>
      <c r="L29" s="85"/>
      <c r="M29" s="3">
        <f t="shared" si="4"/>
        <v>0</v>
      </c>
      <c r="N29" s="3">
        <f t="shared" si="5"/>
        <v>0</v>
      </c>
      <c r="O29" s="1"/>
      <c r="P29" s="3">
        <f t="shared" si="1"/>
        <v>0</v>
      </c>
      <c r="Q29" s="3">
        <f t="shared" si="2"/>
        <v>0</v>
      </c>
      <c r="R29" s="82"/>
    </row>
    <row r="30" spans="1:18" ht="12.75">
      <c r="A30" s="29">
        <v>5</v>
      </c>
      <c r="B30" s="9" t="s">
        <v>146</v>
      </c>
      <c r="C30" s="38" t="s">
        <v>148</v>
      </c>
      <c r="D30" s="10" t="s">
        <v>82</v>
      </c>
      <c r="E30" s="10" t="s">
        <v>83</v>
      </c>
      <c r="F30" s="24">
        <v>15</v>
      </c>
      <c r="G30" s="85"/>
      <c r="H30" s="3">
        <f t="shared" si="0"/>
        <v>0</v>
      </c>
      <c r="I30" s="3">
        <f t="shared" si="3"/>
        <v>15</v>
      </c>
      <c r="J30" s="82" t="s">
        <v>216</v>
      </c>
      <c r="K30" s="24"/>
      <c r="L30" s="85"/>
      <c r="M30" s="3">
        <f t="shared" si="4"/>
        <v>0</v>
      </c>
      <c r="N30" s="3">
        <f t="shared" si="5"/>
        <v>0</v>
      </c>
      <c r="O30" s="1"/>
      <c r="P30" s="3">
        <f t="shared" si="1"/>
        <v>15</v>
      </c>
      <c r="Q30" s="3">
        <f t="shared" si="2"/>
        <v>0</v>
      </c>
      <c r="R30" s="82"/>
    </row>
    <row r="31" spans="1:18" ht="12.75">
      <c r="A31" s="29">
        <v>6</v>
      </c>
      <c r="B31" s="9" t="s">
        <v>205</v>
      </c>
      <c r="C31" s="38" t="s">
        <v>196</v>
      </c>
      <c r="D31" s="10" t="s">
        <v>69</v>
      </c>
      <c r="E31" s="10" t="s">
        <v>202</v>
      </c>
      <c r="F31" s="24">
        <v>15</v>
      </c>
      <c r="G31" s="85"/>
      <c r="H31" s="3">
        <f t="shared" si="0"/>
        <v>0</v>
      </c>
      <c r="I31" s="3">
        <f t="shared" si="3"/>
        <v>15</v>
      </c>
      <c r="J31" s="82" t="s">
        <v>216</v>
      </c>
      <c r="K31" s="24"/>
      <c r="L31" s="85"/>
      <c r="M31" s="3">
        <f t="shared" si="4"/>
        <v>0</v>
      </c>
      <c r="N31" s="3">
        <f t="shared" si="5"/>
        <v>0</v>
      </c>
      <c r="O31" s="1"/>
      <c r="P31" s="3">
        <f t="shared" si="1"/>
        <v>15</v>
      </c>
      <c r="Q31" s="3">
        <f t="shared" si="2"/>
        <v>0</v>
      </c>
      <c r="R31" s="82"/>
    </row>
    <row r="32" spans="1:18" ht="12.75">
      <c r="A32" s="29">
        <v>7</v>
      </c>
      <c r="B32" s="9" t="s">
        <v>206</v>
      </c>
      <c r="C32" s="38" t="s">
        <v>161</v>
      </c>
      <c r="D32" s="10" t="s">
        <v>69</v>
      </c>
      <c r="E32" s="10" t="s">
        <v>211</v>
      </c>
      <c r="F32" s="24">
        <v>5</v>
      </c>
      <c r="G32" s="85"/>
      <c r="H32" s="3">
        <f t="shared" si="0"/>
        <v>0</v>
      </c>
      <c r="I32" s="3">
        <f t="shared" si="3"/>
        <v>5</v>
      </c>
      <c r="J32" s="82" t="s">
        <v>217</v>
      </c>
      <c r="K32" s="24"/>
      <c r="L32" s="85"/>
      <c r="M32" s="3">
        <f t="shared" si="4"/>
        <v>0</v>
      </c>
      <c r="N32" s="3">
        <f t="shared" si="5"/>
        <v>0</v>
      </c>
      <c r="O32" s="1"/>
      <c r="P32" s="3">
        <f t="shared" si="1"/>
        <v>5</v>
      </c>
      <c r="Q32" s="3">
        <f t="shared" si="2"/>
        <v>0</v>
      </c>
      <c r="R32" s="82"/>
    </row>
    <row r="33" spans="1:18" ht="12.75">
      <c r="A33" s="29">
        <v>8</v>
      </c>
      <c r="B33" s="9"/>
      <c r="C33" s="38"/>
      <c r="D33" s="10"/>
      <c r="E33" s="10"/>
      <c r="F33" s="24"/>
      <c r="G33" s="85"/>
      <c r="H33" s="3">
        <f t="shared" si="0"/>
        <v>0</v>
      </c>
      <c r="I33" s="3">
        <f t="shared" si="3"/>
        <v>0</v>
      </c>
      <c r="J33" s="82"/>
      <c r="K33" s="24"/>
      <c r="L33" s="85"/>
      <c r="M33" s="3">
        <f t="shared" si="4"/>
        <v>0</v>
      </c>
      <c r="N33" s="3">
        <f t="shared" si="5"/>
        <v>0</v>
      </c>
      <c r="O33" s="1"/>
      <c r="P33" s="3">
        <f t="shared" si="1"/>
        <v>0</v>
      </c>
      <c r="Q33" s="3">
        <f t="shared" si="2"/>
        <v>0</v>
      </c>
      <c r="R33" s="82"/>
    </row>
    <row r="34" spans="1:18" ht="12.75">
      <c r="A34" s="29">
        <v>9</v>
      </c>
      <c r="B34" s="9"/>
      <c r="C34" s="38"/>
      <c r="D34" s="10"/>
      <c r="E34" s="10"/>
      <c r="F34" s="24"/>
      <c r="G34" s="85"/>
      <c r="H34" s="3">
        <f t="shared" si="0"/>
        <v>0</v>
      </c>
      <c r="I34" s="3">
        <f t="shared" si="3"/>
        <v>0</v>
      </c>
      <c r="J34" s="82"/>
      <c r="K34" s="24"/>
      <c r="L34" s="85"/>
      <c r="M34" s="3">
        <f t="shared" si="4"/>
        <v>0</v>
      </c>
      <c r="N34" s="3">
        <f t="shared" si="5"/>
        <v>0</v>
      </c>
      <c r="O34" s="1"/>
      <c r="P34" s="3">
        <f t="shared" si="1"/>
        <v>0</v>
      </c>
      <c r="Q34" s="3">
        <f t="shared" si="2"/>
        <v>0</v>
      </c>
      <c r="R34" s="82"/>
    </row>
    <row r="35" spans="1:18" ht="12.75">
      <c r="A35" s="29">
        <v>10</v>
      </c>
      <c r="B35" s="9"/>
      <c r="C35" s="38"/>
      <c r="D35" s="10"/>
      <c r="E35" s="10"/>
      <c r="F35" s="24"/>
      <c r="G35" s="85"/>
      <c r="H35" s="3">
        <f t="shared" si="0"/>
        <v>0</v>
      </c>
      <c r="I35" s="3">
        <f t="shared" si="3"/>
        <v>0</v>
      </c>
      <c r="J35" s="82"/>
      <c r="K35" s="24"/>
      <c r="L35" s="85"/>
      <c r="M35" s="3">
        <f t="shared" si="4"/>
        <v>0</v>
      </c>
      <c r="N35" s="3">
        <f t="shared" si="5"/>
        <v>0</v>
      </c>
      <c r="O35" s="1"/>
      <c r="P35" s="3">
        <f t="shared" si="1"/>
        <v>0</v>
      </c>
      <c r="Q35" s="3">
        <f t="shared" si="2"/>
        <v>0</v>
      </c>
      <c r="R35" s="82"/>
    </row>
    <row r="36" spans="1:18" ht="12.75">
      <c r="A36" s="29">
        <v>11</v>
      </c>
      <c r="B36" s="9"/>
      <c r="C36" s="38"/>
      <c r="D36" s="10"/>
      <c r="E36" s="10"/>
      <c r="F36" s="24"/>
      <c r="G36" s="85"/>
      <c r="H36" s="3">
        <f t="shared" si="0"/>
        <v>0</v>
      </c>
      <c r="I36" s="3">
        <f t="shared" si="3"/>
        <v>0</v>
      </c>
      <c r="J36" s="82"/>
      <c r="K36" s="24"/>
      <c r="L36" s="85"/>
      <c r="M36" s="3">
        <f t="shared" si="4"/>
        <v>0</v>
      </c>
      <c r="N36" s="3">
        <f t="shared" si="5"/>
        <v>0</v>
      </c>
      <c r="O36" s="1"/>
      <c r="P36" s="3">
        <f t="shared" si="1"/>
        <v>0</v>
      </c>
      <c r="Q36" s="3">
        <f t="shared" si="2"/>
        <v>0</v>
      </c>
      <c r="R36" s="82"/>
    </row>
  </sheetData>
  <sheetProtection/>
  <mergeCells count="2">
    <mergeCell ref="K1:P1"/>
    <mergeCell ref="C3:E3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TEST</cp:lastModifiedBy>
  <cp:lastPrinted>2003-11-06T08:51:17Z</cp:lastPrinted>
  <dcterms:created xsi:type="dcterms:W3CDTF">1998-06-06T19:16:33Z</dcterms:created>
  <dcterms:modified xsi:type="dcterms:W3CDTF">2009-06-22T08:09:38Z</dcterms:modified>
  <cp:category/>
  <cp:version/>
  <cp:contentType/>
  <cp:contentStatus/>
</cp:coreProperties>
</file>